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580" tabRatio="898" activeTab="0"/>
  </bookViews>
  <sheets>
    <sheet name="Projections and Revisions" sheetId="1" r:id="rId1"/>
    <sheet name="Revenue Legislation" sheetId="2" r:id="rId2"/>
    <sheet name="Mandatory Outlay Legislation" sheetId="3" r:id="rId3"/>
    <sheet name="Primary Surplus Inaccuracie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<sst xmlns="http://schemas.openxmlformats.org/spreadsheetml/2006/main" count="867" uniqueCount="137">
  <si>
    <t>CBO PROJECTIONS AND REVISIONS</t>
  </si>
  <si>
    <t>Actual GDP ($ Bill.)</t>
  </si>
  <si>
    <t>Actual Revenues ($ Bill.)</t>
  </si>
  <si>
    <t xml:space="preserve">   Actual Net Interest ($ Bill.)</t>
  </si>
  <si>
    <t xml:space="preserve">   Actual Primary Non-Discretionary Outlays ($ Bill.)</t>
  </si>
  <si>
    <t>Actual Surplus ($ Bill.)</t>
  </si>
  <si>
    <t>July 1981</t>
  </si>
  <si>
    <t>Projected Revenues</t>
  </si>
  <si>
    <t>Projected Total Outlays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</si>
  <si>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</si>
  <si>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</si>
  <si>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</si>
  <si>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Projected Surplus</t>
  </si>
  <si>
    <t>Legislative Adjustments (From 'Revenue Legislation')</t>
  </si>
  <si>
    <t>Legislative Adjustments (from 'Outlay Legislation')</t>
  </si>
  <si>
    <t>Projected Revenues with Legislative Adjustments</t>
  </si>
  <si>
    <t>Projected Primary Non-Disc. Outlays w/Leg. Adj.</t>
  </si>
  <si>
    <t>Actual Revenues</t>
  </si>
  <si>
    <t>Actual Total Outlays</t>
  </si>
  <si>
    <t xml:space="preserve">   Actual Discretionary (Defense+Non-Defense)</t>
  </si>
  <si>
    <t xml:space="preserve">   Actual Net Interest</t>
  </si>
  <si>
    <t>Actual Surplus</t>
  </si>
  <si>
    <t>February 1983</t>
  </si>
  <si>
    <t>Projected Revenues (p.24)</t>
  </si>
  <si>
    <t>Projected Total Outlays (p. 40)</t>
  </si>
  <si>
    <t>February 1984</t>
  </si>
  <si>
    <t>Projected Revenues (p.15)</t>
  </si>
  <si>
    <t>Projected Total Outlays (p. 20)</t>
  </si>
  <si>
    <t>February 1985</t>
  </si>
  <si>
    <t>Projected Revenues (p. 67)</t>
  </si>
  <si>
    <t>Projected Total Outlays (p. 54)</t>
  </si>
  <si>
    <t>February 1986</t>
  </si>
  <si>
    <t>Projected Revenues (p. 81)</t>
  </si>
  <si>
    <t>Projected Total Outlays (p. 74)</t>
  </si>
  <si>
    <t>January 1987</t>
  </si>
  <si>
    <t>Projected Revenues (p. 65)</t>
  </si>
  <si>
    <t>Projected Total Outlays (p. 56)</t>
  </si>
  <si>
    <t>February 1988</t>
  </si>
  <si>
    <t>Projected Revenues (p. 80)</t>
  </si>
  <si>
    <t>Projected Total Outlays (p. 68)</t>
  </si>
  <si>
    <t>January 1989</t>
  </si>
  <si>
    <t>Projected Revenues (p. 42)</t>
  </si>
  <si>
    <t>Projected Total Outlays (p. 57)</t>
  </si>
  <si>
    <t>January 1990</t>
  </si>
  <si>
    <t>Projected Total Outlays (p. 60)</t>
  </si>
  <si>
    <t>January 1991</t>
  </si>
  <si>
    <t>Projected Revenues (p. 112)</t>
  </si>
  <si>
    <t>Projected Total Outlays (p. 82)</t>
  </si>
  <si>
    <t>January 1992</t>
  </si>
  <si>
    <t>Projected Revenues (p. 68)</t>
  </si>
  <si>
    <t>Projected Total Outlays (p. 50)</t>
  </si>
  <si>
    <t>January 1993</t>
  </si>
  <si>
    <t>Projected Revenues (p. 60)</t>
  </si>
  <si>
    <t>Projected Total Outlays (p. 44)</t>
  </si>
  <si>
    <t>January 1994</t>
  </si>
  <si>
    <t>Projected Revenues (p. 51)</t>
  </si>
  <si>
    <t>Projected Total Outlays (p. 35)</t>
  </si>
  <si>
    <t>January 1995</t>
  </si>
  <si>
    <t>Projected Revenues (p. 53)</t>
  </si>
  <si>
    <t>May 1996</t>
  </si>
  <si>
    <t>Projected Revenues (p. 37)</t>
  </si>
  <si>
    <t>Projected Total Outlays (p. 42)</t>
  </si>
  <si>
    <t>January 1997</t>
  </si>
  <si>
    <t>Projected Revenues (p. 24)</t>
  </si>
  <si>
    <t>Projected Total Outlays (p. 29)</t>
  </si>
  <si>
    <t>January 1998</t>
  </si>
  <si>
    <t>Projected Revenues (p. 48)</t>
  </si>
  <si>
    <t>Projected Total Outlays (p. 64)</t>
  </si>
  <si>
    <t>January 1999</t>
  </si>
  <si>
    <t>Projected Revenues (p. 46)</t>
  </si>
  <si>
    <t>Projected Total Outlays (p. 62)</t>
  </si>
  <si>
    <t>January 2000</t>
  </si>
  <si>
    <t>Projected Revenues (p. 52)</t>
  </si>
  <si>
    <t>Projected Total Outlays (p. 70)</t>
  </si>
  <si>
    <t>January 2001</t>
  </si>
  <si>
    <t>Projected Revenues (p. 4)</t>
  </si>
  <si>
    <t>Projected Total Outlays (p. 4)</t>
  </si>
  <si>
    <t>January 2002</t>
  </si>
  <si>
    <t>January 2003</t>
  </si>
  <si>
    <t>Baseline Dates</t>
  </si>
  <si>
    <t>PROJECTION YEAR (FISCAL YEAR)</t>
  </si>
  <si>
    <t>Forecast Total*</t>
  </si>
  <si>
    <t xml:space="preserve"> </t>
  </si>
  <si>
    <t>Projection Year Total</t>
  </si>
  <si>
    <t>February 1987</t>
  </si>
  <si>
    <t>February 1989</t>
  </si>
  <si>
    <t>May 1996**</t>
  </si>
  <si>
    <t>January 2004</t>
  </si>
  <si>
    <t>January 2005</t>
  </si>
  <si>
    <t>* Note: Forecast Totals are 5-year totals through 1994 and 10-year totals thereafter.</t>
  </si>
  <si>
    <t>** Note: May 1996 differs from others in that it starts a season later than do others.</t>
  </si>
  <si>
    <t xml:space="preserve">Cumulative Budget Effect of Legislation Following Designated Baseline </t>
  </si>
  <si>
    <t>Forecast Total</t>
  </si>
  <si>
    <t>Current</t>
  </si>
  <si>
    <t>Budget</t>
  </si>
  <si>
    <t>Year</t>
  </si>
  <si>
    <t>Year + 1</t>
  </si>
  <si>
    <t>Year + 2</t>
  </si>
  <si>
    <t>Year + 3</t>
  </si>
  <si>
    <t>Year + 4</t>
  </si>
  <si>
    <t>May. 1996**</t>
  </si>
  <si>
    <t>Average error</t>
  </si>
  <si>
    <t>FAN CHART DATA</t>
  </si>
  <si>
    <t>Surplus/Deficit: Revenue error - outlay error as a percentage of actual revenues</t>
  </si>
  <si>
    <t>Surplus/Deficit: Revenue error - outlay error ($ Bill.)</t>
  </si>
  <si>
    <t>Revenue Error: Actual revenues-projected revenues w/Adj. ($ Bill.)</t>
  </si>
  <si>
    <t>Outlay Error: Actual-Projected N-D Outlays w/Leg. Adj. W/O INTEREST ERROR ($ Bill.)</t>
  </si>
  <si>
    <t>Error: Actual-Projected Revenues w/Leg. Adj.</t>
  </si>
  <si>
    <t>Projected Total Outlays (Table 4-1) (or Table 1-2, page 3)</t>
  </si>
  <si>
    <t>Projected Revenues (Table 3-3) (or Table 1-2, page 3)</t>
  </si>
  <si>
    <t>Projected Revenues (Table 3-2, or Table 1-2 on page 4)</t>
  </si>
  <si>
    <t>Projected Total Outlays (Table 4-1, or Table 1-2 on page 4)</t>
  </si>
  <si>
    <t xml:space="preserve">   Actual Primary Non-Discretionary Outlays</t>
  </si>
  <si>
    <t>Actual Total Outlays ($ Bill.)</t>
  </si>
  <si>
    <t xml:space="preserve">   Actual Discretionary Spending (Defense+Non-Defense)($ Bill.)</t>
  </si>
  <si>
    <t>Projection Year Total*</t>
  </si>
  <si>
    <t>Projected Revenues (Table 1-2)</t>
  </si>
  <si>
    <t>Projected Total Outlays (Table 1-2)</t>
  </si>
  <si>
    <t>Error: Actual-Projected ND Outlays w/Leg. Adj. (Primary)</t>
  </si>
  <si>
    <t>(Example: the row for July 1981 shows the impact of legislation enacted between July 1981 and February 1983 on the budget in each of the fiscal years 1981-1986, which are the fiscal years covered by the July 1981 baseline.)</t>
  </si>
  <si>
    <t>(Example: the row for July 1981 shows the impact of legislation enacted after July 1981 on the budget in each of the fiscal years 1981-1986, which are the fiscal years covered by the July 1981 baseline)</t>
  </si>
  <si>
    <t>Projected Primary Non-Discretionary Surplus</t>
  </si>
  <si>
    <t>Legislative Adjustment (Total)</t>
  </si>
  <si>
    <t>Projected Primary Non-Disc. Surplus w/Leg. Adj.</t>
  </si>
  <si>
    <t>Actual Primary Non-Discretionary Surplus</t>
  </si>
  <si>
    <t>Error: Actual-Projected Primary ND Surplus w/Leg. Adj.</t>
  </si>
  <si>
    <t>Actual Primary Non-Discretionary Surplus ($ Bill.)</t>
  </si>
  <si>
    <t>Fiscal Year</t>
  </si>
  <si>
    <t xml:space="preserve">        PERCENTILES :</t>
  </si>
  <si>
    <t>FAN CHART DATA FOR THE JANUARY 2005 REPORT</t>
  </si>
  <si>
    <t>Budget Surplus History/Baseline Forecast</t>
  </si>
  <si>
    <t>(Percentage of GDP)</t>
  </si>
  <si>
    <t>Note: For explanation, see www.cbo.gov, "Uncertainties in Projecting Budget Surpluses: A Discussion of Data and Methods".</t>
  </si>
  <si>
    <t>Primary Surplus Inaccuracies</t>
  </si>
  <si>
    <t>(The historical data below is drawn from 'Projections and Revisions.')</t>
  </si>
  <si>
    <t>Effect on Revenues of Legislation Enacted Between Baselines</t>
  </si>
  <si>
    <t xml:space="preserve">Effect on Mandatory Outlays of Legislation Enacted Between Baselines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</si>
</sst>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mmmm\ d\,\ yyyy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Alignment="1">
      <alignment/>
    </xf>
    <xf numFmtId="164" fontId="3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2" fontId="0" fillId="0" borderId="0" xfId="0" applyAlignment="1">
      <alignment/>
    </xf>
    <xf numFmtId="2" fontId="4" fillId="2" borderId="0" xfId="0" applyAlignment="1">
      <alignment/>
    </xf>
    <xf numFmtId="2" fontId="3" fillId="3" borderId="0" xfId="0" applyAlignment="1">
      <alignment horizontal="center" vertical="center" wrapText="1"/>
    </xf>
    <xf numFmtId="2" fontId="0" fillId="3" borderId="0" xfId="0" applyAlignment="1">
      <alignment horizontal="center" vertical="center" wrapText="1"/>
    </xf>
    <xf numFmtId="1" fontId="3" fillId="3" borderId="0" xfId="0" applyAlignment="1">
      <alignment horizontal="center" wrapText="1"/>
    </xf>
    <xf numFmtId="0" fontId="4" fillId="2" borderId="0" xfId="0" applyAlignment="1">
      <alignment/>
    </xf>
    <xf numFmtId="164" fontId="4" fillId="2" borderId="0" xfId="0" applyAlignment="1">
      <alignment/>
    </xf>
    <xf numFmtId="164" fontId="0" fillId="2" borderId="0" xfId="0" applyAlignment="1">
      <alignment/>
    </xf>
    <xf numFmtId="0" fontId="0" fillId="2" borderId="0" xfId="0" applyAlignment="1">
      <alignment/>
    </xf>
    <xf numFmtId="2" fontId="0" fillId="3" borderId="0" xfId="0" applyAlignment="1">
      <alignment horizontal="center"/>
    </xf>
    <xf numFmtId="0" fontId="0" fillId="3" borderId="0" xfId="0" applyAlignment="1">
      <alignment/>
    </xf>
    <xf numFmtId="0" fontId="4" fillId="3" borderId="0" xfId="0" applyAlignment="1">
      <alignment horizontal="center"/>
    </xf>
    <xf numFmtId="2" fontId="4" fillId="0" borderId="0" xfId="0" applyAlignment="1">
      <alignment/>
    </xf>
    <xf numFmtId="17" fontId="4" fillId="0" borderId="0" xfId="0" applyAlignment="1">
      <alignment/>
    </xf>
    <xf numFmtId="164" fontId="4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Font="1" applyAlignment="1">
      <alignment/>
    </xf>
    <xf numFmtId="17" fontId="4" fillId="0" borderId="0" xfId="0" applyFont="1" applyAlignment="1">
      <alignment/>
    </xf>
    <xf numFmtId="0" fontId="4" fillId="0" borderId="0" xfId="0" applyFont="1" applyAlignment="1">
      <alignment/>
    </xf>
    <xf numFmtId="49" fontId="4" fillId="2" borderId="0" xfId="0" applyNumberFormat="1" applyFont="1" applyAlignment="1">
      <alignment/>
    </xf>
    <xf numFmtId="2" fontId="4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/>
    </xf>
    <xf numFmtId="164" fontId="4" fillId="0" borderId="0" xfId="0" applyNumberFormat="1" applyAlignment="1">
      <alignment/>
    </xf>
    <xf numFmtId="0" fontId="4" fillId="3" borderId="0" xfId="0" applyBorder="1" applyAlignment="1">
      <alignment horizontal="center"/>
    </xf>
    <xf numFmtId="0" fontId="0" fillId="3" borderId="0" xfId="0" applyBorder="1" applyAlignment="1">
      <alignment/>
    </xf>
    <xf numFmtId="165" fontId="0" fillId="2" borderId="0" xfId="0" applyBorder="1" applyAlignment="1">
      <alignment/>
    </xf>
    <xf numFmtId="1" fontId="0" fillId="2" borderId="0" xfId="0" applyNumberFormat="1" applyAlignment="1">
      <alignment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1" fontId="3" fillId="3" borderId="0" xfId="0" applyNumberFormat="1" applyAlignment="1">
      <alignment horizontal="center" vertical="center" wrapText="1"/>
    </xf>
    <xf numFmtId="1" fontId="0" fillId="3" borderId="0" xfId="0" applyNumberFormat="1" applyAlignment="1">
      <alignment horizontal="center" vertical="center" wrapText="1"/>
    </xf>
    <xf numFmtId="1" fontId="0" fillId="3" borderId="0" xfId="0" applyNumberFormat="1" applyAlignment="1">
      <alignment horizontal="center"/>
    </xf>
    <xf numFmtId="1" fontId="0" fillId="3" borderId="0" xfId="0" applyNumberFormat="1" applyAlignment="1">
      <alignment/>
    </xf>
    <xf numFmtId="1" fontId="3" fillId="3" borderId="0" xfId="0" applyNumberFormat="1" applyAlignment="1">
      <alignment horizontal="center" wrapText="1"/>
    </xf>
    <xf numFmtId="1" fontId="4" fillId="0" borderId="0" xfId="0" applyNumberFormat="1" applyFill="1" applyAlignment="1">
      <alignment horizontal="left" vertical="center" wrapText="1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4" fillId="0" borderId="0" xfId="0" applyNumberFormat="1" applyFill="1" applyAlignment="1">
      <alignment horizontal="left"/>
    </xf>
    <xf numFmtId="1" fontId="4" fillId="2" borderId="0" xfId="0" applyNumberFormat="1" applyAlignment="1">
      <alignment/>
    </xf>
    <xf numFmtId="1" fontId="4" fillId="0" borderId="0" xfId="0" applyNumberFormat="1" applyAlignment="1">
      <alignment/>
    </xf>
    <xf numFmtId="1" fontId="4" fillId="0" borderId="0" xfId="0" applyNumberFormat="1" applyFill="1" applyAlignment="1">
      <alignment/>
    </xf>
    <xf numFmtId="1" fontId="4" fillId="0" borderId="0" xfId="0" applyNumberFormat="1" applyFont="1" applyFill="1" applyAlignment="1" quotePrefix="1">
      <alignment/>
    </xf>
    <xf numFmtId="1" fontId="4" fillId="3" borderId="0" xfId="0" applyNumberFormat="1" applyAlignment="1">
      <alignment/>
    </xf>
    <xf numFmtId="1" fontId="3" fillId="0" borderId="0" xfId="0" applyNumberFormat="1" applyAlignment="1">
      <alignment/>
    </xf>
    <xf numFmtId="1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1" fontId="3" fillId="0" borderId="0" xfId="0" applyNumberFormat="1" applyAlignment="1">
      <alignment horizontal="center" wrapText="1"/>
    </xf>
    <xf numFmtId="1" fontId="4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1" fontId="4" fillId="3" borderId="0" xfId="0" applyNumberFormat="1" applyFont="1" applyAlignment="1">
      <alignment/>
    </xf>
    <xf numFmtId="0" fontId="4" fillId="3" borderId="1" xfId="0" applyBorder="1" applyAlignment="1">
      <alignment/>
    </xf>
    <xf numFmtId="0" fontId="4" fillId="3" borderId="2" xfId="0" applyBorder="1" applyAlignment="1">
      <alignment horizontal="center"/>
    </xf>
    <xf numFmtId="0" fontId="4" fillId="3" borderId="3" xfId="0" applyBorder="1" applyAlignment="1">
      <alignment horizontal="center"/>
    </xf>
    <xf numFmtId="0" fontId="0" fillId="3" borderId="4" xfId="0" applyBorder="1" applyAlignment="1">
      <alignment/>
    </xf>
    <xf numFmtId="0" fontId="4" fillId="3" borderId="5" xfId="0" applyBorder="1" applyAlignment="1">
      <alignment horizontal="center"/>
    </xf>
    <xf numFmtId="17" fontId="4" fillId="3" borderId="4" xfId="0" applyBorder="1" applyAlignment="1">
      <alignment/>
    </xf>
    <xf numFmtId="0" fontId="4" fillId="3" borderId="0" xfId="0" applyBorder="1" applyAlignment="1">
      <alignment/>
    </xf>
    <xf numFmtId="0" fontId="0" fillId="3" borderId="5" xfId="0" applyBorder="1" applyAlignment="1">
      <alignment/>
    </xf>
    <xf numFmtId="2" fontId="4" fillId="4" borderId="4" xfId="0" applyBorder="1" applyAlignment="1">
      <alignment/>
    </xf>
    <xf numFmtId="165" fontId="0" fillId="4" borderId="0" xfId="0" applyBorder="1" applyAlignment="1">
      <alignment/>
    </xf>
    <xf numFmtId="165" fontId="0" fillId="4" borderId="5" xfId="0" applyBorder="1" applyAlignment="1">
      <alignment/>
    </xf>
    <xf numFmtId="2" fontId="4" fillId="2" borderId="4" xfId="0" applyBorder="1" applyAlignment="1">
      <alignment/>
    </xf>
    <xf numFmtId="165" fontId="0" fillId="2" borderId="5" xfId="0" applyBorder="1" applyAlignment="1">
      <alignment/>
    </xf>
    <xf numFmtId="2" fontId="4" fillId="4" borderId="4" xfId="0" applyFill="1" applyBorder="1" applyAlignment="1">
      <alignment/>
    </xf>
    <xf numFmtId="165" fontId="0" fillId="4" borderId="0" xfId="0" applyFill="1" applyBorder="1" applyAlignment="1">
      <alignment/>
    </xf>
    <xf numFmtId="165" fontId="0" fillId="4" borderId="5" xfId="0" applyFill="1" applyBorder="1" applyAlignment="1">
      <alignment/>
    </xf>
    <xf numFmtId="2" fontId="4" fillId="4" borderId="4" xfId="0" applyFont="1" applyFill="1" applyBorder="1" applyAlignment="1" quotePrefix="1">
      <alignment/>
    </xf>
    <xf numFmtId="0" fontId="4" fillId="4" borderId="4" xfId="0" applyBorder="1" applyAlignment="1">
      <alignment/>
    </xf>
    <xf numFmtId="0" fontId="4" fillId="4" borderId="6" xfId="0" applyBorder="1" applyAlignment="1">
      <alignment/>
    </xf>
    <xf numFmtId="165" fontId="4" fillId="4" borderId="7" xfId="0" applyBorder="1" applyAlignment="1">
      <alignment/>
    </xf>
    <xf numFmtId="165" fontId="4" fillId="4" borderId="8" xfId="0" applyBorder="1" applyAlignment="1">
      <alignment/>
    </xf>
    <xf numFmtId="0" fontId="0" fillId="3" borderId="1" xfId="0" applyBorder="1" applyAlignment="1">
      <alignment/>
    </xf>
    <xf numFmtId="2" fontId="4" fillId="0" borderId="4" xfId="0" applyBorder="1" applyAlignment="1">
      <alignment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0" fillId="2" borderId="0" xfId="0" applyBorder="1" applyAlignment="1">
      <alignment/>
    </xf>
    <xf numFmtId="2" fontId="0" fillId="2" borderId="5" xfId="0" applyBorder="1" applyAlignment="1">
      <alignment/>
    </xf>
    <xf numFmtId="0" fontId="4" fillId="2" borderId="4" xfId="0" applyBorder="1" applyAlignment="1">
      <alignment/>
    </xf>
    <xf numFmtId="0" fontId="4" fillId="0" borderId="4" xfId="0" applyBorder="1" applyAlignment="1">
      <alignment/>
    </xf>
    <xf numFmtId="0" fontId="4" fillId="0" borderId="6" xfId="0" applyBorder="1" applyAlignment="1">
      <alignment/>
    </xf>
    <xf numFmtId="2" fontId="4" fillId="0" borderId="7" xfId="0" applyBorder="1" applyAlignment="1">
      <alignment/>
    </xf>
    <xf numFmtId="2" fontId="4" fillId="0" borderId="8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164" fontId="0" fillId="0" borderId="14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4" fillId="0" borderId="16" xfId="0" applyFont="1" applyBorder="1" applyAlignment="1">
      <alignment horizontal="center"/>
    </xf>
    <xf numFmtId="164" fontId="0" fillId="0" borderId="16" xfId="0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0" fontId="5" fillId="3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Data'!$B$6:$B$27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Data'!$C$6:$C$27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Data'!$D$6:$D$27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Data'!$E$6:$E$27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Data'!$F$6:$F$27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Data'!$G$6:$G$27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Data'!$H$6:$H$27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Data'!$I$6:$I$27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Data'!$J$6:$J$27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Data'!$K$6:$K$27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Data'!$L$6:$L$27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Data'!$M$6:$M$27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Data'!$N$6:$N$27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Data'!$O$6:$O$27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Data'!$P$6:$P$27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Data'!$Q$6:$Q$27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Data'!$R$6:$R$27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Data'!$S$6:$S$27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Data'!$T$6:$T$27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0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Data'!$U$6:$U$27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32832066"/>
        <c:axId val="27053139"/>
      </c:lineChart>
      <c:catAx>
        <c:axId val="3283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3139"/>
        <c:crosses val="autoZero"/>
        <c:auto val="1"/>
        <c:lblOffset val="100"/>
        <c:noMultiLvlLbl val="0"/>
      </c:catAx>
      <c:valAx>
        <c:axId val="27053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2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6</xdr:row>
      <xdr:rowOff>142875</xdr:rowOff>
    </xdr:from>
    <xdr:to>
      <xdr:col>13</xdr:col>
      <xdr:colOff>171450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2333625" y="1333500"/>
        <a:ext cx="44767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5.00390625" style="0" customWidth="1"/>
    <col min="24" max="25" width="10.28125" style="0" customWidth="1"/>
  </cols>
  <sheetData>
    <row r="1" spans="1:25" ht="17.25">
      <c r="A1" s="112" t="s">
        <v>0</v>
      </c>
      <c r="B1" s="16">
        <v>1981</v>
      </c>
      <c r="C1" s="16">
        <v>1982</v>
      </c>
      <c r="D1" s="16">
        <v>1983</v>
      </c>
      <c r="E1" s="16">
        <v>1984</v>
      </c>
      <c r="F1" s="16">
        <v>1985</v>
      </c>
      <c r="G1" s="16">
        <v>1986</v>
      </c>
      <c r="H1" s="16">
        <v>1987</v>
      </c>
      <c r="I1" s="16">
        <v>1988</v>
      </c>
      <c r="J1" s="16">
        <v>1989</v>
      </c>
      <c r="K1" s="16">
        <v>1990</v>
      </c>
      <c r="L1" s="16">
        <v>1991</v>
      </c>
      <c r="M1" s="16">
        <v>1992</v>
      </c>
      <c r="N1" s="16">
        <v>1993</v>
      </c>
      <c r="O1" s="16">
        <v>1994</v>
      </c>
      <c r="P1" s="16">
        <v>1995</v>
      </c>
      <c r="Q1" s="16">
        <v>1996</v>
      </c>
      <c r="R1" s="16">
        <v>1997</v>
      </c>
      <c r="S1" s="16">
        <v>1998</v>
      </c>
      <c r="T1" s="16">
        <v>1999</v>
      </c>
      <c r="U1" s="16">
        <v>2000</v>
      </c>
      <c r="V1" s="16">
        <v>2001</v>
      </c>
      <c r="W1" s="16">
        <v>2002</v>
      </c>
      <c r="X1" s="16">
        <v>2003</v>
      </c>
      <c r="Y1" s="16">
        <v>2004</v>
      </c>
    </row>
    <row r="2" ht="12.75">
      <c r="A2" s="1"/>
    </row>
    <row r="3" spans="1:25" ht="12.75">
      <c r="A3" s="31" t="s">
        <v>1</v>
      </c>
      <c r="B3" s="4">
        <v>3060.275</v>
      </c>
      <c r="C3" s="4">
        <v>3231.1</v>
      </c>
      <c r="D3" s="4">
        <v>3441.65</v>
      </c>
      <c r="E3" s="4">
        <v>3846.575</v>
      </c>
      <c r="F3" s="4">
        <v>4141.55</v>
      </c>
      <c r="G3" s="4">
        <v>4398.3</v>
      </c>
      <c r="H3" s="4">
        <v>4653.95</v>
      </c>
      <c r="I3" s="4">
        <v>5016.65</v>
      </c>
      <c r="J3" s="4">
        <v>5406.625</v>
      </c>
      <c r="K3" s="4">
        <v>5738.425</v>
      </c>
      <c r="L3" s="4">
        <v>5927.875</v>
      </c>
      <c r="M3" s="4">
        <v>6221.675</v>
      </c>
      <c r="N3" s="4">
        <v>6560.9</v>
      </c>
      <c r="O3" s="4">
        <v>6948.75</v>
      </c>
      <c r="P3" s="4">
        <v>7322.65</v>
      </c>
      <c r="Q3" s="4">
        <v>7700.15</v>
      </c>
      <c r="R3" s="4">
        <v>8194.075</v>
      </c>
      <c r="S3" s="4">
        <v>8655.1</v>
      </c>
      <c r="T3" s="4">
        <v>9141.4</v>
      </c>
      <c r="U3" s="4">
        <v>9715.4</v>
      </c>
      <c r="V3" s="4">
        <v>10032.3</v>
      </c>
      <c r="W3" s="4">
        <v>10337</v>
      </c>
      <c r="X3" s="22">
        <v>10785.8</v>
      </c>
      <c r="Y3" s="22">
        <v>11552.75</v>
      </c>
    </row>
    <row r="4" spans="1:25" ht="12.75">
      <c r="A4" s="31" t="s">
        <v>2</v>
      </c>
      <c r="B4" s="4">
        <v>599.3</v>
      </c>
      <c r="C4" s="4">
        <v>617.8</v>
      </c>
      <c r="D4" s="4">
        <v>600.6</v>
      </c>
      <c r="E4" s="4">
        <v>666.5</v>
      </c>
      <c r="F4" s="4">
        <v>734.1</v>
      </c>
      <c r="G4" s="4">
        <v>769.2</v>
      </c>
      <c r="H4" s="4">
        <v>854.4</v>
      </c>
      <c r="I4" s="4">
        <v>909.3</v>
      </c>
      <c r="J4" s="4">
        <v>991.2</v>
      </c>
      <c r="K4" s="4">
        <v>1032</v>
      </c>
      <c r="L4" s="4">
        <v>1055</v>
      </c>
      <c r="M4" s="4">
        <v>1091.3</v>
      </c>
      <c r="N4" s="4">
        <v>1154.4</v>
      </c>
      <c r="O4" s="4">
        <v>1258.6</v>
      </c>
      <c r="P4" s="4">
        <v>1351.8</v>
      </c>
      <c r="Q4" s="4">
        <v>1453.1</v>
      </c>
      <c r="R4" s="4">
        <v>1579.3</v>
      </c>
      <c r="S4" s="4">
        <v>1721.8</v>
      </c>
      <c r="T4" s="4">
        <v>1827.5</v>
      </c>
      <c r="U4" s="4">
        <v>2025.1</v>
      </c>
      <c r="V4" s="4">
        <v>1990.2</v>
      </c>
      <c r="W4" s="4">
        <v>1853.2</v>
      </c>
      <c r="X4" s="4">
        <v>1782.342</v>
      </c>
      <c r="Y4" s="4">
        <v>1880.1</v>
      </c>
    </row>
    <row r="5" spans="1:25" ht="12.75">
      <c r="A5" s="31" t="s">
        <v>113</v>
      </c>
      <c r="B5" s="4">
        <f aca="true" t="shared" si="0" ref="B5:V5">B6+B7+B8</f>
        <v>678.2</v>
      </c>
      <c r="C5" s="4">
        <f t="shared" si="0"/>
        <v>745.8</v>
      </c>
      <c r="D5" s="4">
        <f t="shared" si="0"/>
        <v>808.4000000000001</v>
      </c>
      <c r="E5" s="4">
        <f t="shared" si="0"/>
        <v>851.9</v>
      </c>
      <c r="F5" s="4">
        <f t="shared" si="0"/>
        <v>946.4000000000001</v>
      </c>
      <c r="G5" s="4">
        <f t="shared" si="0"/>
        <v>990.5</v>
      </c>
      <c r="H5" s="4">
        <f t="shared" si="0"/>
        <v>1004.0999999999999</v>
      </c>
      <c r="I5" s="4">
        <f t="shared" si="0"/>
        <v>1064.5</v>
      </c>
      <c r="J5" s="4">
        <f t="shared" si="0"/>
        <v>1143.6999999999998</v>
      </c>
      <c r="K5" s="4">
        <f t="shared" si="0"/>
        <v>1253.1999999999998</v>
      </c>
      <c r="L5" s="4">
        <f t="shared" si="0"/>
        <v>1324.4</v>
      </c>
      <c r="M5" s="4">
        <f t="shared" si="0"/>
        <v>1381.7</v>
      </c>
      <c r="N5" s="4">
        <f t="shared" si="0"/>
        <v>1409.5</v>
      </c>
      <c r="O5" s="4">
        <f t="shared" si="0"/>
        <v>1461.9</v>
      </c>
      <c r="P5" s="4">
        <f t="shared" si="0"/>
        <v>1515.8000000000002</v>
      </c>
      <c r="Q5" s="4">
        <f t="shared" si="0"/>
        <v>1560.6</v>
      </c>
      <c r="R5" s="4">
        <f t="shared" si="0"/>
        <v>1601.3</v>
      </c>
      <c r="S5" s="4">
        <f t="shared" si="0"/>
        <v>1652.6000000000001</v>
      </c>
      <c r="T5" s="4">
        <f t="shared" si="0"/>
        <v>1703</v>
      </c>
      <c r="U5" s="4">
        <f t="shared" si="0"/>
        <v>1787.9</v>
      </c>
      <c r="V5" s="4">
        <f t="shared" si="0"/>
        <v>1863</v>
      </c>
      <c r="W5" s="4">
        <v>2010.8</v>
      </c>
      <c r="X5" s="4">
        <v>2157.637</v>
      </c>
      <c r="Y5" s="4">
        <v>2294.2</v>
      </c>
    </row>
    <row r="6" spans="1:25" ht="12.75">
      <c r="A6" s="31" t="s">
        <v>114</v>
      </c>
      <c r="B6" s="4">
        <v>307.9</v>
      </c>
      <c r="C6" s="4">
        <v>325.9</v>
      </c>
      <c r="D6" s="4">
        <v>353.3</v>
      </c>
      <c r="E6" s="4">
        <v>379.4</v>
      </c>
      <c r="F6" s="4">
        <v>415.7</v>
      </c>
      <c r="G6" s="4">
        <v>438.5</v>
      </c>
      <c r="H6" s="4">
        <v>444.2</v>
      </c>
      <c r="I6" s="4">
        <v>464.4</v>
      </c>
      <c r="J6" s="4">
        <v>488.8</v>
      </c>
      <c r="K6" s="4">
        <v>500.5</v>
      </c>
      <c r="L6" s="4">
        <v>533.3</v>
      </c>
      <c r="M6" s="4">
        <v>534.6</v>
      </c>
      <c r="N6" s="4">
        <v>541</v>
      </c>
      <c r="O6" s="4">
        <v>543.9</v>
      </c>
      <c r="P6" s="4">
        <v>545.7</v>
      </c>
      <c r="Q6" s="4">
        <v>534.5</v>
      </c>
      <c r="R6" s="4">
        <v>548.9</v>
      </c>
      <c r="S6" s="4">
        <v>554.7</v>
      </c>
      <c r="T6" s="4">
        <v>575</v>
      </c>
      <c r="U6" s="4">
        <v>617</v>
      </c>
      <c r="V6" s="4">
        <v>649.362</v>
      </c>
      <c r="W6" s="4">
        <v>734.9</v>
      </c>
      <c r="X6" s="4">
        <v>825.705</v>
      </c>
      <c r="Y6" s="4">
        <v>895</v>
      </c>
    </row>
    <row r="7" spans="1:25" ht="12.75">
      <c r="A7" s="31" t="s">
        <v>3</v>
      </c>
      <c r="B7" s="4">
        <v>68.8</v>
      </c>
      <c r="C7" s="4">
        <v>85</v>
      </c>
      <c r="D7" s="4">
        <v>89.8</v>
      </c>
      <c r="E7" s="4">
        <v>111.1</v>
      </c>
      <c r="F7" s="4">
        <v>129.5</v>
      </c>
      <c r="G7" s="4">
        <v>136</v>
      </c>
      <c r="H7" s="4">
        <v>138.7</v>
      </c>
      <c r="I7" s="4">
        <v>151.8</v>
      </c>
      <c r="J7" s="4">
        <v>169</v>
      </c>
      <c r="K7" s="4">
        <v>184.4</v>
      </c>
      <c r="L7" s="4">
        <v>194.5</v>
      </c>
      <c r="M7" s="4">
        <v>199.4</v>
      </c>
      <c r="N7" s="4">
        <v>198.7</v>
      </c>
      <c r="O7" s="4">
        <v>203</v>
      </c>
      <c r="P7" s="4">
        <v>232.2</v>
      </c>
      <c r="Q7" s="4">
        <v>241.1</v>
      </c>
      <c r="R7" s="4">
        <v>244</v>
      </c>
      <c r="S7" s="4">
        <v>241.2</v>
      </c>
      <c r="T7" s="4">
        <v>229.7</v>
      </c>
      <c r="U7" s="4">
        <v>223.2</v>
      </c>
      <c r="V7" s="4">
        <v>206.1</v>
      </c>
      <c r="W7" s="4">
        <v>171</v>
      </c>
      <c r="X7" s="4">
        <v>153.076</v>
      </c>
      <c r="Y7" s="4">
        <v>160.2</v>
      </c>
    </row>
    <row r="8" spans="1:25" ht="12.75">
      <c r="A8" s="31" t="s">
        <v>4</v>
      </c>
      <c r="B8" s="4">
        <v>301.5</v>
      </c>
      <c r="C8" s="4">
        <v>334.9</v>
      </c>
      <c r="D8" s="4">
        <v>365.3</v>
      </c>
      <c r="E8" s="4">
        <v>361.4</v>
      </c>
      <c r="F8" s="4">
        <v>401.2</v>
      </c>
      <c r="G8" s="4">
        <v>416</v>
      </c>
      <c r="H8" s="4">
        <v>421.2</v>
      </c>
      <c r="I8" s="4">
        <v>448.3</v>
      </c>
      <c r="J8" s="4">
        <v>485.9</v>
      </c>
      <c r="K8" s="4">
        <v>568.3</v>
      </c>
      <c r="L8" s="4">
        <v>596.6</v>
      </c>
      <c r="M8" s="4">
        <v>647.7</v>
      </c>
      <c r="N8" s="4">
        <v>669.8</v>
      </c>
      <c r="O8" s="4">
        <v>715</v>
      </c>
      <c r="P8" s="4">
        <v>737.9</v>
      </c>
      <c r="Q8" s="4">
        <v>785</v>
      </c>
      <c r="R8" s="4">
        <v>808.4</v>
      </c>
      <c r="S8" s="4">
        <v>856.7</v>
      </c>
      <c r="T8" s="4">
        <v>898.3</v>
      </c>
      <c r="U8" s="4">
        <v>947.7</v>
      </c>
      <c r="V8" s="4">
        <v>1007.5379999999999</v>
      </c>
      <c r="W8" s="4">
        <v>1105</v>
      </c>
      <c r="X8" s="4">
        <v>1178.856</v>
      </c>
      <c r="Y8" s="4">
        <v>1237</v>
      </c>
    </row>
    <row r="9" spans="1:25" ht="12.75">
      <c r="A9" s="31" t="s">
        <v>5</v>
      </c>
      <c r="B9" s="4">
        <f aca="true" t="shared" si="1" ref="B9:V9">B4-B5</f>
        <v>-78.90000000000009</v>
      </c>
      <c r="C9" s="4">
        <f t="shared" si="1"/>
        <v>-128</v>
      </c>
      <c r="D9" s="4">
        <f t="shared" si="1"/>
        <v>-207.80000000000007</v>
      </c>
      <c r="E9" s="4">
        <f t="shared" si="1"/>
        <v>-185.39999999999998</v>
      </c>
      <c r="F9" s="4">
        <f t="shared" si="1"/>
        <v>-212.30000000000007</v>
      </c>
      <c r="G9" s="4">
        <f t="shared" si="1"/>
        <v>-221.29999999999995</v>
      </c>
      <c r="H9" s="4">
        <f t="shared" si="1"/>
        <v>-149.69999999999993</v>
      </c>
      <c r="I9" s="4">
        <f t="shared" si="1"/>
        <v>-155.20000000000005</v>
      </c>
      <c r="J9" s="4">
        <f t="shared" si="1"/>
        <v>-152.49999999999977</v>
      </c>
      <c r="K9" s="4">
        <f t="shared" si="1"/>
        <v>-221.19999999999982</v>
      </c>
      <c r="L9" s="4">
        <f t="shared" si="1"/>
        <v>-269.4000000000001</v>
      </c>
      <c r="M9" s="4">
        <f t="shared" si="1"/>
        <v>-290.4000000000001</v>
      </c>
      <c r="N9" s="4">
        <f t="shared" si="1"/>
        <v>-255.0999999999999</v>
      </c>
      <c r="O9" s="4">
        <f t="shared" si="1"/>
        <v>-203.30000000000018</v>
      </c>
      <c r="P9" s="4">
        <f t="shared" si="1"/>
        <v>-164.00000000000023</v>
      </c>
      <c r="Q9" s="4">
        <f t="shared" si="1"/>
        <v>-107.5</v>
      </c>
      <c r="R9" s="4">
        <f t="shared" si="1"/>
        <v>-22</v>
      </c>
      <c r="S9" s="4">
        <f t="shared" si="1"/>
        <v>69.19999999999982</v>
      </c>
      <c r="T9" s="4">
        <f t="shared" si="1"/>
        <v>124.5</v>
      </c>
      <c r="U9" s="4">
        <f t="shared" si="1"/>
        <v>237.19999999999982</v>
      </c>
      <c r="V9" s="4">
        <f t="shared" si="1"/>
        <v>127.20000000000005</v>
      </c>
      <c r="W9" s="4">
        <v>-157.6</v>
      </c>
      <c r="X9" s="4">
        <v>-375.295</v>
      </c>
      <c r="Y9" s="4">
        <v>-412.1</v>
      </c>
    </row>
    <row r="10" spans="1:25" ht="12.75">
      <c r="A10" s="31" t="s">
        <v>126</v>
      </c>
      <c r="B10" s="95">
        <f aca="true" t="shared" si="2" ref="B10:Y10">B4-B8</f>
        <v>297.79999999999995</v>
      </c>
      <c r="C10" s="95">
        <f t="shared" si="2"/>
        <v>282.9</v>
      </c>
      <c r="D10" s="95">
        <f t="shared" si="2"/>
        <v>235.3</v>
      </c>
      <c r="E10" s="95">
        <f t="shared" si="2"/>
        <v>305.1</v>
      </c>
      <c r="F10" s="95">
        <f t="shared" si="2"/>
        <v>332.90000000000003</v>
      </c>
      <c r="G10" s="95">
        <f t="shared" si="2"/>
        <v>353.20000000000005</v>
      </c>
      <c r="H10" s="95">
        <f t="shared" si="2"/>
        <v>433.2</v>
      </c>
      <c r="I10" s="95">
        <f t="shared" si="2"/>
        <v>460.99999999999994</v>
      </c>
      <c r="J10" s="95">
        <f t="shared" si="2"/>
        <v>505.30000000000007</v>
      </c>
      <c r="K10" s="95">
        <f t="shared" si="2"/>
        <v>463.70000000000005</v>
      </c>
      <c r="L10" s="95">
        <f t="shared" si="2"/>
        <v>458.4</v>
      </c>
      <c r="M10" s="95">
        <f t="shared" si="2"/>
        <v>443.5999999999999</v>
      </c>
      <c r="N10" s="95">
        <f t="shared" si="2"/>
        <v>484.60000000000014</v>
      </c>
      <c r="O10" s="95">
        <f t="shared" si="2"/>
        <v>543.5999999999999</v>
      </c>
      <c r="P10" s="95">
        <f t="shared" si="2"/>
        <v>613.9</v>
      </c>
      <c r="Q10" s="95">
        <f t="shared" si="2"/>
        <v>668.0999999999999</v>
      </c>
      <c r="R10" s="95">
        <f t="shared" si="2"/>
        <v>770.9</v>
      </c>
      <c r="S10" s="95">
        <f t="shared" si="2"/>
        <v>865.0999999999999</v>
      </c>
      <c r="T10" s="95">
        <f t="shared" si="2"/>
        <v>929.2</v>
      </c>
      <c r="U10" s="95">
        <f t="shared" si="2"/>
        <v>1077.3999999999999</v>
      </c>
      <c r="V10" s="95">
        <f t="shared" si="2"/>
        <v>982.6620000000001</v>
      </c>
      <c r="W10" s="95">
        <f t="shared" si="2"/>
        <v>748.2</v>
      </c>
      <c r="X10" s="95">
        <f t="shared" si="2"/>
        <v>603.4860000000001</v>
      </c>
      <c r="Y10" s="95">
        <f t="shared" si="2"/>
        <v>643.0999999999999</v>
      </c>
    </row>
    <row r="11" spans="2:25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2"/>
      <c r="Y11" s="1"/>
    </row>
    <row r="12" spans="1:25" ht="12.75">
      <c r="A12" s="10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</row>
    <row r="13" spans="1:25" ht="12.75">
      <c r="A13" s="18" t="s">
        <v>7</v>
      </c>
      <c r="B13" s="4">
        <v>611.9</v>
      </c>
      <c r="C13" s="4">
        <v>709.1</v>
      </c>
      <c r="D13" s="4">
        <v>810.2</v>
      </c>
      <c r="E13" s="4">
        <v>919.6</v>
      </c>
      <c r="F13" s="4">
        <v>1033.2</v>
      </c>
      <c r="G13" s="4">
        <v>1158.8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1" t="s">
        <v>8</v>
      </c>
      <c r="B14" s="4">
        <v>659.8</v>
      </c>
      <c r="C14" s="4">
        <v>738.7</v>
      </c>
      <c r="D14" s="4">
        <v>792.5</v>
      </c>
      <c r="E14" s="4">
        <v>843.3</v>
      </c>
      <c r="F14" s="4">
        <v>894.9</v>
      </c>
      <c r="G14" s="4">
        <v>949.9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1" t="s">
        <v>9</v>
      </c>
      <c r="B15" s="4">
        <v>277.6</v>
      </c>
      <c r="C15" s="4">
        <v>310.5</v>
      </c>
      <c r="D15" s="4">
        <v>334.1</v>
      </c>
      <c r="E15" s="4">
        <v>357.6</v>
      </c>
      <c r="F15" s="4">
        <v>380.8</v>
      </c>
      <c r="G15" s="4">
        <v>406.8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1" t="s">
        <v>10</v>
      </c>
      <c r="B16" s="4">
        <v>66.1</v>
      </c>
      <c r="C16" s="4">
        <v>72.4</v>
      </c>
      <c r="D16" s="4">
        <v>69.7</v>
      </c>
      <c r="E16" s="4">
        <v>67</v>
      </c>
      <c r="F16" s="4">
        <v>62.3</v>
      </c>
      <c r="G16" s="4">
        <v>59.1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1" t="s">
        <v>11</v>
      </c>
      <c r="B17" s="4">
        <f aca="true" t="shared" si="3" ref="B17:G17">B14-B15-B16</f>
        <v>316.0999999999999</v>
      </c>
      <c r="C17" s="4">
        <f t="shared" si="3"/>
        <v>355.80000000000007</v>
      </c>
      <c r="D17" s="4">
        <f t="shared" si="3"/>
        <v>388.7</v>
      </c>
      <c r="E17" s="4">
        <f t="shared" si="3"/>
        <v>418.69999999999993</v>
      </c>
      <c r="F17" s="4">
        <f t="shared" si="3"/>
        <v>451.7999999999999</v>
      </c>
      <c r="G17" s="4">
        <f t="shared" si="3"/>
        <v>483.9999999999999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1" t="s">
        <v>12</v>
      </c>
      <c r="B18" s="4">
        <f aca="true" t="shared" si="4" ref="B18:G18">B13-B14</f>
        <v>-47.89999999999998</v>
      </c>
      <c r="C18" s="4">
        <f t="shared" si="4"/>
        <v>-29.600000000000023</v>
      </c>
      <c r="D18" s="4">
        <f t="shared" si="4"/>
        <v>17.700000000000045</v>
      </c>
      <c r="E18" s="4">
        <f t="shared" si="4"/>
        <v>76.30000000000007</v>
      </c>
      <c r="F18" s="4">
        <f t="shared" si="4"/>
        <v>138.30000000000007</v>
      </c>
      <c r="G18" s="4">
        <f t="shared" si="4"/>
        <v>208.89999999999998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  <c r="X18" s="4"/>
      <c r="Y18" s="4"/>
    </row>
    <row r="19" spans="1:25" ht="12.75">
      <c r="A19" s="24" t="s">
        <v>121</v>
      </c>
      <c r="B19" s="94">
        <f aca="true" t="shared" si="5" ref="B19:G19">B13-B17</f>
        <v>295.80000000000007</v>
      </c>
      <c r="C19" s="94">
        <f t="shared" si="5"/>
        <v>353.29999999999995</v>
      </c>
      <c r="D19" s="94">
        <f t="shared" si="5"/>
        <v>421.50000000000006</v>
      </c>
      <c r="E19" s="94">
        <f t="shared" si="5"/>
        <v>500.9000000000001</v>
      </c>
      <c r="F19" s="94">
        <f t="shared" si="5"/>
        <v>581.4000000000001</v>
      </c>
      <c r="G19" s="94">
        <f t="shared" si="5"/>
        <v>674.8000000000001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  <c r="X19" s="4"/>
      <c r="Y19" s="4"/>
    </row>
    <row r="20" spans="1:25" ht="12.75">
      <c r="A20" s="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  <c r="X20" s="4"/>
      <c r="Y20" s="4"/>
    </row>
    <row r="21" spans="1:25" ht="12.75">
      <c r="A21" s="18" t="s">
        <v>13</v>
      </c>
      <c r="B21" s="4">
        <f>'Revenue Legislation'!B37</f>
        <v>0</v>
      </c>
      <c r="C21" s="4">
        <f>'Revenue Legislation'!C37</f>
        <v>-39</v>
      </c>
      <c r="D21" s="4">
        <f>'Revenue Legislation'!D37</f>
        <v>-77</v>
      </c>
      <c r="E21" s="4">
        <f>'Revenue Legislation'!E37</f>
        <v>-105.1</v>
      </c>
      <c r="F21" s="4">
        <f>'Revenue Legislation'!F37</f>
        <v>-129.85299999999998</v>
      </c>
      <c r="G21" s="4">
        <f>'Revenue Legislation'!G37</f>
        <v>-171.14100000000002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1" t="s">
        <v>14</v>
      </c>
      <c r="B22" s="4">
        <f>'Mandatory Outlay Legislation'!B35</f>
        <v>0</v>
      </c>
      <c r="C22" s="4">
        <f>'Mandatory Outlay Legislation'!C35</f>
        <v>-11</v>
      </c>
      <c r="D22" s="4">
        <f>'Mandatory Outlay Legislation'!D35</f>
        <v>-19</v>
      </c>
      <c r="E22" s="4">
        <f>'Mandatory Outlay Legislation'!E35</f>
        <v>-30</v>
      </c>
      <c r="F22" s="4">
        <f>'Mandatory Outlay Legislation'!F35</f>
        <v>-25</v>
      </c>
      <c r="G22" s="4">
        <f>'Mandatory Outlay Legislation'!G35</f>
        <v>-41.9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24" t="s">
        <v>122</v>
      </c>
      <c r="B23" s="4">
        <f aca="true" t="shared" si="6" ref="B23:G23">B21-B22</f>
        <v>0</v>
      </c>
      <c r="C23" s="4">
        <f t="shared" si="6"/>
        <v>-28</v>
      </c>
      <c r="D23" s="4">
        <f t="shared" si="6"/>
        <v>-58</v>
      </c>
      <c r="E23" s="4">
        <f t="shared" si="6"/>
        <v>-75.1</v>
      </c>
      <c r="F23" s="4">
        <f t="shared" si="6"/>
        <v>-104.85299999999998</v>
      </c>
      <c r="G23" s="4">
        <f t="shared" si="6"/>
        <v>-129.241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18" t="s">
        <v>15</v>
      </c>
      <c r="B25" s="4">
        <f aca="true" t="shared" si="7" ref="B25:G25">B13+B21</f>
        <v>611.9</v>
      </c>
      <c r="C25" s="4">
        <f t="shared" si="7"/>
        <v>670.1</v>
      </c>
      <c r="D25" s="4">
        <f t="shared" si="7"/>
        <v>733.2</v>
      </c>
      <c r="E25" s="4">
        <f t="shared" si="7"/>
        <v>814.5</v>
      </c>
      <c r="F25" s="4">
        <f t="shared" si="7"/>
        <v>903.3470000000001</v>
      </c>
      <c r="G25" s="4">
        <f t="shared" si="7"/>
        <v>987.6589999999999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1" t="s">
        <v>16</v>
      </c>
      <c r="B26" s="4">
        <f aca="true" t="shared" si="8" ref="B26:G26">B17+B22</f>
        <v>316.0999999999999</v>
      </c>
      <c r="C26" s="4">
        <f t="shared" si="8"/>
        <v>344.80000000000007</v>
      </c>
      <c r="D26" s="4">
        <f t="shared" si="8"/>
        <v>369.7</v>
      </c>
      <c r="E26" s="4">
        <f t="shared" si="8"/>
        <v>388.69999999999993</v>
      </c>
      <c r="F26" s="4">
        <f t="shared" si="8"/>
        <v>426.7999999999999</v>
      </c>
      <c r="G26" s="4">
        <f t="shared" si="8"/>
        <v>442.0999999999999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24" t="s">
        <v>123</v>
      </c>
      <c r="B27" s="4">
        <f aca="true" t="shared" si="9" ref="B27:G27">B25-B26</f>
        <v>295.80000000000007</v>
      </c>
      <c r="C27" s="4">
        <f t="shared" si="9"/>
        <v>325.29999999999995</v>
      </c>
      <c r="D27" s="4">
        <f t="shared" si="9"/>
        <v>363.50000000000006</v>
      </c>
      <c r="E27" s="4">
        <f t="shared" si="9"/>
        <v>425.80000000000007</v>
      </c>
      <c r="F27" s="4">
        <f t="shared" si="9"/>
        <v>476.5470000000002</v>
      </c>
      <c r="G27" s="4">
        <f t="shared" si="9"/>
        <v>545.559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18" t="s">
        <v>17</v>
      </c>
      <c r="B29" s="4">
        <f aca="true" t="shared" si="10" ref="B29:G34">B4</f>
        <v>599.3</v>
      </c>
      <c r="C29" s="4">
        <f t="shared" si="10"/>
        <v>617.8</v>
      </c>
      <c r="D29" s="4">
        <f t="shared" si="10"/>
        <v>600.6</v>
      </c>
      <c r="E29" s="4">
        <f t="shared" si="10"/>
        <v>666.5</v>
      </c>
      <c r="F29" s="4">
        <f t="shared" si="10"/>
        <v>734.1</v>
      </c>
      <c r="G29" s="4">
        <f t="shared" si="10"/>
        <v>769.2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1" t="s">
        <v>18</v>
      </c>
      <c r="B30" s="4">
        <f t="shared" si="10"/>
        <v>678.2</v>
      </c>
      <c r="C30" s="4">
        <f t="shared" si="10"/>
        <v>745.8</v>
      </c>
      <c r="D30" s="4">
        <f t="shared" si="10"/>
        <v>808.4000000000001</v>
      </c>
      <c r="E30" s="4">
        <f t="shared" si="10"/>
        <v>851.9</v>
      </c>
      <c r="F30" s="4">
        <f t="shared" si="10"/>
        <v>946.4000000000001</v>
      </c>
      <c r="G30" s="4">
        <f t="shared" si="10"/>
        <v>990.5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1" t="s">
        <v>19</v>
      </c>
      <c r="B31" s="4">
        <f t="shared" si="10"/>
        <v>307.9</v>
      </c>
      <c r="C31" s="4">
        <f t="shared" si="10"/>
        <v>325.9</v>
      </c>
      <c r="D31" s="4">
        <f t="shared" si="10"/>
        <v>353.3</v>
      </c>
      <c r="E31" s="4">
        <f t="shared" si="10"/>
        <v>379.4</v>
      </c>
      <c r="F31" s="4">
        <f t="shared" si="10"/>
        <v>415.7</v>
      </c>
      <c r="G31" s="4">
        <f t="shared" si="10"/>
        <v>438.5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1" t="s">
        <v>20</v>
      </c>
      <c r="B32" s="4">
        <f t="shared" si="10"/>
        <v>68.8</v>
      </c>
      <c r="C32" s="4">
        <f t="shared" si="10"/>
        <v>85</v>
      </c>
      <c r="D32" s="4">
        <f t="shared" si="10"/>
        <v>89.8</v>
      </c>
      <c r="E32" s="4">
        <f t="shared" si="10"/>
        <v>111.1</v>
      </c>
      <c r="F32" s="4">
        <f t="shared" si="10"/>
        <v>129.5</v>
      </c>
      <c r="G32" s="4">
        <f t="shared" si="10"/>
        <v>136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1" t="s">
        <v>112</v>
      </c>
      <c r="B33" s="4">
        <f t="shared" si="10"/>
        <v>301.5</v>
      </c>
      <c r="C33" s="4">
        <f t="shared" si="10"/>
        <v>334.9</v>
      </c>
      <c r="D33" s="4">
        <f t="shared" si="10"/>
        <v>365.3</v>
      </c>
      <c r="E33" s="4">
        <f t="shared" si="10"/>
        <v>361.4</v>
      </c>
      <c r="F33" s="4">
        <f t="shared" si="10"/>
        <v>401.2</v>
      </c>
      <c r="G33" s="4">
        <f t="shared" si="10"/>
        <v>416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18" t="s">
        <v>21</v>
      </c>
      <c r="B34" s="4">
        <f t="shared" si="10"/>
        <v>-78.90000000000009</v>
      </c>
      <c r="C34" s="4">
        <f t="shared" si="10"/>
        <v>-128</v>
      </c>
      <c r="D34" s="4">
        <f t="shared" si="10"/>
        <v>-207.80000000000007</v>
      </c>
      <c r="E34" s="4">
        <f t="shared" si="10"/>
        <v>-185.39999999999998</v>
      </c>
      <c r="F34" s="4">
        <f t="shared" si="10"/>
        <v>-212.30000000000007</v>
      </c>
      <c r="G34" s="4">
        <f t="shared" si="10"/>
        <v>-221.29999999999995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23" t="s">
        <v>124</v>
      </c>
      <c r="B35" s="4">
        <f aca="true" t="shared" si="11" ref="B35:G35">B29-B33</f>
        <v>297.79999999999995</v>
      </c>
      <c r="C35" s="4">
        <f t="shared" si="11"/>
        <v>282.9</v>
      </c>
      <c r="D35" s="4">
        <f t="shared" si="11"/>
        <v>235.3</v>
      </c>
      <c r="E35" s="4">
        <f t="shared" si="11"/>
        <v>305.1</v>
      </c>
      <c r="F35" s="4">
        <f t="shared" si="11"/>
        <v>332.90000000000003</v>
      </c>
      <c r="G35" s="4">
        <f t="shared" si="11"/>
        <v>353.20000000000005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1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18" t="s">
        <v>107</v>
      </c>
      <c r="B37" s="4">
        <f aca="true" t="shared" si="12" ref="B37:G37">B29-B25</f>
        <v>-12.600000000000023</v>
      </c>
      <c r="C37" s="4">
        <f t="shared" si="12"/>
        <v>-52.30000000000007</v>
      </c>
      <c r="D37" s="4">
        <f t="shared" si="12"/>
        <v>-132.60000000000002</v>
      </c>
      <c r="E37" s="4">
        <f t="shared" si="12"/>
        <v>-148</v>
      </c>
      <c r="F37" s="4">
        <f t="shared" si="12"/>
        <v>-169.24700000000007</v>
      </c>
      <c r="G37" s="4">
        <f t="shared" si="12"/>
        <v>-218.45899999999983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24" t="s">
        <v>118</v>
      </c>
      <c r="B38" s="4">
        <f aca="true" t="shared" si="13" ref="B38:G38">B33-B26</f>
        <v>-14.599999999999909</v>
      </c>
      <c r="C38" s="4">
        <f t="shared" si="13"/>
        <v>-9.900000000000091</v>
      </c>
      <c r="D38" s="4">
        <f t="shared" si="13"/>
        <v>-4.399999999999977</v>
      </c>
      <c r="E38" s="4">
        <f t="shared" si="13"/>
        <v>-27.299999999999955</v>
      </c>
      <c r="F38" s="4">
        <f t="shared" si="13"/>
        <v>-25.59999999999991</v>
      </c>
      <c r="G38" s="4">
        <f t="shared" si="13"/>
        <v>-26.09999999999991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24" t="s">
        <v>125</v>
      </c>
      <c r="B39" s="4">
        <f aca="true" t="shared" si="14" ref="B39:G39">B37-B38</f>
        <v>1.9999999999998863</v>
      </c>
      <c r="C39" s="4">
        <f t="shared" si="14"/>
        <v>-42.39999999999998</v>
      </c>
      <c r="D39" s="4">
        <f t="shared" si="14"/>
        <v>-128.20000000000005</v>
      </c>
      <c r="E39" s="4">
        <f t="shared" si="14"/>
        <v>-120.70000000000005</v>
      </c>
      <c r="F39" s="4">
        <f t="shared" si="14"/>
        <v>-143.64700000000016</v>
      </c>
      <c r="G39" s="4">
        <f t="shared" si="14"/>
        <v>-192.35899999999992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10" t="s">
        <v>22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8" t="s">
        <v>23</v>
      </c>
      <c r="B42" s="4"/>
      <c r="C42" s="4"/>
      <c r="D42" s="4">
        <v>606</v>
      </c>
      <c r="E42" s="4">
        <v>653</v>
      </c>
      <c r="F42" s="4">
        <v>715</v>
      </c>
      <c r="G42" s="4">
        <v>768</v>
      </c>
      <c r="H42" s="4">
        <v>822</v>
      </c>
      <c r="I42" s="4">
        <v>878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1" t="s">
        <v>24</v>
      </c>
      <c r="B43" s="4"/>
      <c r="C43" s="4"/>
      <c r="D43" s="4">
        <v>816</v>
      </c>
      <c r="E43" s="4">
        <v>865</v>
      </c>
      <c r="F43" s="4">
        <v>946</v>
      </c>
      <c r="G43" s="4">
        <v>1018</v>
      </c>
      <c r="H43" s="4">
        <v>1089</v>
      </c>
      <c r="I43" s="4">
        <v>1163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1" t="s">
        <v>9</v>
      </c>
      <c r="B44" s="4"/>
      <c r="C44" s="4"/>
      <c r="D44" s="4">
        <v>358</v>
      </c>
      <c r="E44" s="4">
        <v>395</v>
      </c>
      <c r="F44" s="4">
        <v>440</v>
      </c>
      <c r="G44" s="4">
        <v>479</v>
      </c>
      <c r="H44" s="4">
        <v>510</v>
      </c>
      <c r="I44" s="4">
        <v>542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1" t="s">
        <v>10</v>
      </c>
      <c r="B45" s="4"/>
      <c r="C45" s="4"/>
      <c r="D45" s="4">
        <v>87</v>
      </c>
      <c r="E45" s="4">
        <v>96</v>
      </c>
      <c r="F45" s="4">
        <v>107</v>
      </c>
      <c r="G45" s="4">
        <v>117</v>
      </c>
      <c r="H45" s="4">
        <v>125</v>
      </c>
      <c r="I45" s="4">
        <v>134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1" t="s">
        <v>11</v>
      </c>
      <c r="B46" s="4"/>
      <c r="C46" s="4"/>
      <c r="D46" s="4">
        <f aca="true" t="shared" si="15" ref="D46:I46">D43-D44-D45</f>
        <v>371</v>
      </c>
      <c r="E46" s="4">
        <f t="shared" si="15"/>
        <v>374</v>
      </c>
      <c r="F46" s="4">
        <f t="shared" si="15"/>
        <v>399</v>
      </c>
      <c r="G46" s="4">
        <f t="shared" si="15"/>
        <v>422</v>
      </c>
      <c r="H46" s="4">
        <f t="shared" si="15"/>
        <v>454</v>
      </c>
      <c r="I46" s="4">
        <f t="shared" si="15"/>
        <v>487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1" t="s">
        <v>12</v>
      </c>
      <c r="B47" s="19"/>
      <c r="C47" s="2"/>
      <c r="D47" s="4">
        <f aca="true" t="shared" si="16" ref="D47:I47">D42-D43</f>
        <v>-210</v>
      </c>
      <c r="E47" s="4">
        <f t="shared" si="16"/>
        <v>-212</v>
      </c>
      <c r="F47" s="4">
        <f t="shared" si="16"/>
        <v>-231</v>
      </c>
      <c r="G47" s="4">
        <f t="shared" si="16"/>
        <v>-250</v>
      </c>
      <c r="H47" s="4">
        <f t="shared" si="16"/>
        <v>-267</v>
      </c>
      <c r="I47" s="4">
        <f t="shared" si="16"/>
        <v>-285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24" t="s">
        <v>121</v>
      </c>
      <c r="B48" s="4"/>
      <c r="C48" s="2"/>
      <c r="D48" s="4">
        <f aca="true" t="shared" si="17" ref="D48:I48">D42-D46</f>
        <v>235</v>
      </c>
      <c r="E48" s="4">
        <f t="shared" si="17"/>
        <v>279</v>
      </c>
      <c r="F48" s="4">
        <f t="shared" si="17"/>
        <v>316</v>
      </c>
      <c r="G48" s="4">
        <f t="shared" si="17"/>
        <v>346</v>
      </c>
      <c r="H48" s="4">
        <f t="shared" si="17"/>
        <v>368</v>
      </c>
      <c r="I48" s="4">
        <f t="shared" si="17"/>
        <v>391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24"/>
      <c r="B49" s="4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>
      <c r="A50" s="18" t="s">
        <v>13</v>
      </c>
      <c r="B50" s="4"/>
      <c r="C50" s="4"/>
      <c r="D50" s="4">
        <f>'Revenue Legislation'!D38</f>
        <v>0</v>
      </c>
      <c r="E50" s="4">
        <f>'Revenue Legislation'!E38</f>
        <v>4.9</v>
      </c>
      <c r="F50" s="4">
        <f>'Revenue Legislation'!F38</f>
        <v>17.147000000000002</v>
      </c>
      <c r="G50" s="4">
        <f>'Revenue Legislation'!G38</f>
        <v>25.859</v>
      </c>
      <c r="H50" s="4">
        <f>'Revenue Legislation'!H38</f>
        <v>51.907000000000004</v>
      </c>
      <c r="I50" s="4">
        <f>'Revenue Legislation'!I38</f>
        <v>65.85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1" t="s">
        <v>14</v>
      </c>
      <c r="B51" s="4"/>
      <c r="C51" s="4"/>
      <c r="D51" s="4">
        <f>'Mandatory Outlay Legislation'!D36</f>
        <v>2</v>
      </c>
      <c r="E51" s="4">
        <f>'Mandatory Outlay Legislation'!E36</f>
        <v>1</v>
      </c>
      <c r="F51" s="4">
        <f>'Mandatory Outlay Legislation'!F36</f>
        <v>8</v>
      </c>
      <c r="G51" s="4">
        <f>'Mandatory Outlay Legislation'!G36</f>
        <v>-6.9</v>
      </c>
      <c r="H51" s="4">
        <f>'Mandatory Outlay Legislation'!H36</f>
        <v>-31.5</v>
      </c>
      <c r="I51" s="4">
        <f>'Mandatory Outlay Legislation'!I36</f>
        <v>-40.3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>
      <c r="A52" s="24" t="s">
        <v>122</v>
      </c>
      <c r="B52" s="4"/>
      <c r="C52" s="4"/>
      <c r="D52" s="4">
        <f aca="true" t="shared" si="18" ref="D52:I52">D50-D51</f>
        <v>-2</v>
      </c>
      <c r="E52" s="4">
        <f t="shared" si="18"/>
        <v>3.9000000000000004</v>
      </c>
      <c r="F52" s="4">
        <f t="shared" si="18"/>
        <v>9.147000000000002</v>
      </c>
      <c r="G52" s="4">
        <f t="shared" si="18"/>
        <v>32.759</v>
      </c>
      <c r="H52" s="4">
        <f t="shared" si="18"/>
        <v>83.40700000000001</v>
      </c>
      <c r="I52" s="4">
        <f t="shared" si="18"/>
        <v>106.14999999999999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18" t="s">
        <v>15</v>
      </c>
      <c r="B54" s="4"/>
      <c r="C54" s="4"/>
      <c r="D54" s="4">
        <f aca="true" t="shared" si="19" ref="D54:I54">D42+D50</f>
        <v>606</v>
      </c>
      <c r="E54" s="4">
        <f t="shared" si="19"/>
        <v>657.9</v>
      </c>
      <c r="F54" s="4">
        <f t="shared" si="19"/>
        <v>732.147</v>
      </c>
      <c r="G54" s="4">
        <f t="shared" si="19"/>
        <v>793.859</v>
      </c>
      <c r="H54" s="4">
        <f t="shared" si="19"/>
        <v>873.907</v>
      </c>
      <c r="I54" s="4">
        <f t="shared" si="19"/>
        <v>943.85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1" t="s">
        <v>16</v>
      </c>
      <c r="B55" s="4"/>
      <c r="C55" s="4"/>
      <c r="D55" s="4">
        <f aca="true" t="shared" si="20" ref="D55:I55">D46+D51</f>
        <v>373</v>
      </c>
      <c r="E55" s="4">
        <f t="shared" si="20"/>
        <v>375</v>
      </c>
      <c r="F55" s="4">
        <f t="shared" si="20"/>
        <v>407</v>
      </c>
      <c r="G55" s="4">
        <f t="shared" si="20"/>
        <v>415.1</v>
      </c>
      <c r="H55" s="4">
        <f t="shared" si="20"/>
        <v>422.5</v>
      </c>
      <c r="I55" s="4">
        <f t="shared" si="20"/>
        <v>446.7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24" t="s">
        <v>123</v>
      </c>
      <c r="B56" s="4"/>
      <c r="C56" s="4"/>
      <c r="D56" s="4">
        <f aca="true" t="shared" si="21" ref="D56:I56">D54-D55</f>
        <v>233</v>
      </c>
      <c r="E56" s="4">
        <f t="shared" si="21"/>
        <v>282.9</v>
      </c>
      <c r="F56" s="4">
        <f t="shared" si="21"/>
        <v>325.14700000000005</v>
      </c>
      <c r="G56" s="4">
        <f t="shared" si="21"/>
        <v>378.759</v>
      </c>
      <c r="H56" s="4">
        <f t="shared" si="21"/>
        <v>451.40700000000004</v>
      </c>
      <c r="I56" s="4">
        <f t="shared" si="21"/>
        <v>497.15000000000003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18" t="s">
        <v>17</v>
      </c>
      <c r="B58" s="4"/>
      <c r="C58" s="4"/>
      <c r="D58" s="4">
        <f aca="true" t="shared" si="22" ref="D58:I63">D4</f>
        <v>600.6</v>
      </c>
      <c r="E58" s="4">
        <f t="shared" si="22"/>
        <v>666.5</v>
      </c>
      <c r="F58" s="4">
        <f t="shared" si="22"/>
        <v>734.1</v>
      </c>
      <c r="G58" s="4">
        <f t="shared" si="22"/>
        <v>769.2</v>
      </c>
      <c r="H58" s="4">
        <f t="shared" si="22"/>
        <v>854.4</v>
      </c>
      <c r="I58" s="4">
        <f t="shared" si="22"/>
        <v>909.3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1" t="s">
        <v>18</v>
      </c>
      <c r="B59" s="4"/>
      <c r="C59" s="4"/>
      <c r="D59" s="4">
        <f t="shared" si="22"/>
        <v>808.4000000000001</v>
      </c>
      <c r="E59" s="4">
        <f t="shared" si="22"/>
        <v>851.9</v>
      </c>
      <c r="F59" s="4">
        <f t="shared" si="22"/>
        <v>946.4000000000001</v>
      </c>
      <c r="G59" s="4">
        <f t="shared" si="22"/>
        <v>990.5</v>
      </c>
      <c r="H59" s="4">
        <f t="shared" si="22"/>
        <v>1004.0999999999999</v>
      </c>
      <c r="I59" s="4">
        <f t="shared" si="22"/>
        <v>1064.5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1" t="s">
        <v>19</v>
      </c>
      <c r="B60" s="4"/>
      <c r="C60" s="4"/>
      <c r="D60" s="4">
        <f t="shared" si="22"/>
        <v>353.3</v>
      </c>
      <c r="E60" s="4">
        <f t="shared" si="22"/>
        <v>379.4</v>
      </c>
      <c r="F60" s="4">
        <f t="shared" si="22"/>
        <v>415.7</v>
      </c>
      <c r="G60" s="4">
        <f t="shared" si="22"/>
        <v>438.5</v>
      </c>
      <c r="H60" s="4">
        <f t="shared" si="22"/>
        <v>444.2</v>
      </c>
      <c r="I60" s="4">
        <f t="shared" si="22"/>
        <v>464.4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1" t="s">
        <v>20</v>
      </c>
      <c r="B61" s="4"/>
      <c r="C61" s="4"/>
      <c r="D61" s="4">
        <f t="shared" si="22"/>
        <v>89.8</v>
      </c>
      <c r="E61" s="4">
        <f t="shared" si="22"/>
        <v>111.1</v>
      </c>
      <c r="F61" s="4">
        <f t="shared" si="22"/>
        <v>129.5</v>
      </c>
      <c r="G61" s="4">
        <f t="shared" si="22"/>
        <v>136</v>
      </c>
      <c r="H61" s="4">
        <f t="shared" si="22"/>
        <v>138.7</v>
      </c>
      <c r="I61" s="4">
        <f t="shared" si="22"/>
        <v>151.8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>
      <c r="A62" s="1" t="s">
        <v>112</v>
      </c>
      <c r="B62" s="4"/>
      <c r="C62" s="4"/>
      <c r="D62" s="4">
        <f t="shared" si="22"/>
        <v>365.3</v>
      </c>
      <c r="E62" s="4">
        <f t="shared" si="22"/>
        <v>361.4</v>
      </c>
      <c r="F62" s="4">
        <f t="shared" si="22"/>
        <v>401.2</v>
      </c>
      <c r="G62" s="4">
        <f t="shared" si="22"/>
        <v>416</v>
      </c>
      <c r="H62" s="4">
        <f t="shared" si="22"/>
        <v>421.2</v>
      </c>
      <c r="I62" s="4">
        <f t="shared" si="22"/>
        <v>448.3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18" t="s">
        <v>21</v>
      </c>
      <c r="B63" s="4"/>
      <c r="C63" s="4"/>
      <c r="D63" s="4">
        <f t="shared" si="22"/>
        <v>-207.80000000000007</v>
      </c>
      <c r="E63" s="4">
        <f t="shared" si="22"/>
        <v>-185.39999999999998</v>
      </c>
      <c r="F63" s="4">
        <f t="shared" si="22"/>
        <v>-212.30000000000007</v>
      </c>
      <c r="G63" s="4">
        <f t="shared" si="22"/>
        <v>-221.29999999999995</v>
      </c>
      <c r="H63" s="4">
        <f t="shared" si="22"/>
        <v>-149.69999999999993</v>
      </c>
      <c r="I63" s="4">
        <f t="shared" si="22"/>
        <v>-155.20000000000005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23" t="s">
        <v>124</v>
      </c>
      <c r="B64" s="4"/>
      <c r="C64" s="4"/>
      <c r="D64" s="4">
        <f aca="true" t="shared" si="23" ref="D64:I64">D58-D62</f>
        <v>235.3</v>
      </c>
      <c r="E64" s="4">
        <f t="shared" si="23"/>
        <v>305.1</v>
      </c>
      <c r="F64" s="4">
        <f t="shared" si="23"/>
        <v>332.90000000000003</v>
      </c>
      <c r="G64" s="4">
        <f t="shared" si="23"/>
        <v>353.20000000000005</v>
      </c>
      <c r="H64" s="4">
        <f t="shared" si="23"/>
        <v>433.2</v>
      </c>
      <c r="I64" s="4">
        <f t="shared" si="23"/>
        <v>460.99999999999994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2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18" t="s">
        <v>107</v>
      </c>
      <c r="B66" s="4"/>
      <c r="C66" s="4"/>
      <c r="D66" s="4">
        <f aca="true" t="shared" si="24" ref="D66:I66">D58-D54</f>
        <v>-5.399999999999977</v>
      </c>
      <c r="E66" s="4">
        <f t="shared" si="24"/>
        <v>8.600000000000023</v>
      </c>
      <c r="F66" s="4">
        <f t="shared" si="24"/>
        <v>1.9529999999999745</v>
      </c>
      <c r="G66" s="4">
        <f t="shared" si="24"/>
        <v>-24.658999999999992</v>
      </c>
      <c r="H66" s="4">
        <f t="shared" si="24"/>
        <v>-19.507000000000062</v>
      </c>
      <c r="I66" s="4">
        <f t="shared" si="24"/>
        <v>-34.55000000000007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24" t="s">
        <v>118</v>
      </c>
      <c r="B67" s="4"/>
      <c r="C67" s="4"/>
      <c r="D67" s="4">
        <f aca="true" t="shared" si="25" ref="D67:I67">D62-D55</f>
        <v>-7.699999999999989</v>
      </c>
      <c r="E67" s="4">
        <f t="shared" si="25"/>
        <v>-13.600000000000023</v>
      </c>
      <c r="F67" s="4">
        <f t="shared" si="25"/>
        <v>-5.800000000000011</v>
      </c>
      <c r="G67" s="4">
        <f t="shared" si="25"/>
        <v>0.8999999999999773</v>
      </c>
      <c r="H67" s="4">
        <f t="shared" si="25"/>
        <v>-1.3000000000000114</v>
      </c>
      <c r="I67" s="4">
        <f t="shared" si="25"/>
        <v>1.6000000000000227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>
      <c r="A68" s="24" t="s">
        <v>125</v>
      </c>
      <c r="B68" s="4"/>
      <c r="C68" s="4"/>
      <c r="D68" s="4">
        <f aca="true" t="shared" si="26" ref="D68:I68">D66-D67</f>
        <v>2.3000000000000114</v>
      </c>
      <c r="E68" s="4">
        <f t="shared" si="26"/>
        <v>22.200000000000045</v>
      </c>
      <c r="F68" s="4">
        <f t="shared" si="26"/>
        <v>7.752999999999986</v>
      </c>
      <c r="G68" s="4">
        <f t="shared" si="26"/>
        <v>-25.55899999999997</v>
      </c>
      <c r="H68" s="4">
        <f t="shared" si="26"/>
        <v>-18.20700000000005</v>
      </c>
      <c r="I68" s="4">
        <f t="shared" si="26"/>
        <v>-36.15000000000009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10" t="s">
        <v>25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>
      <c r="A71" s="18" t="s">
        <v>26</v>
      </c>
      <c r="B71" s="4"/>
      <c r="C71" s="4"/>
      <c r="D71" s="4"/>
      <c r="E71" s="4">
        <v>663</v>
      </c>
      <c r="F71" s="4">
        <v>733</v>
      </c>
      <c r="G71" s="4">
        <v>795</v>
      </c>
      <c r="H71" s="4">
        <v>863</v>
      </c>
      <c r="I71" s="4">
        <v>945</v>
      </c>
      <c r="J71" s="4">
        <v>1016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1" t="s">
        <v>27</v>
      </c>
      <c r="B72" s="4"/>
      <c r="C72" s="4"/>
      <c r="D72" s="4"/>
      <c r="E72" s="4">
        <v>866</v>
      </c>
      <c r="F72" s="4">
        <v>941</v>
      </c>
      <c r="G72" s="4">
        <v>1025</v>
      </c>
      <c r="H72" s="4">
        <v>1125</v>
      </c>
      <c r="I72" s="4">
        <v>1240</v>
      </c>
      <c r="J72" s="4">
        <v>1355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1" t="s">
        <v>9</v>
      </c>
      <c r="B73" s="4"/>
      <c r="C73" s="4"/>
      <c r="D73" s="4"/>
      <c r="E73" s="4">
        <v>391</v>
      </c>
      <c r="F73" s="4">
        <v>424</v>
      </c>
      <c r="G73" s="4">
        <v>463</v>
      </c>
      <c r="H73" s="4">
        <v>509</v>
      </c>
      <c r="I73" s="4">
        <v>561</v>
      </c>
      <c r="J73" s="4">
        <v>617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>
      <c r="A74" s="1" t="s">
        <v>10</v>
      </c>
      <c r="B74" s="4"/>
      <c r="C74" s="4"/>
      <c r="D74" s="4"/>
      <c r="E74" s="4">
        <v>108</v>
      </c>
      <c r="F74" s="4">
        <v>127</v>
      </c>
      <c r="G74" s="4">
        <v>145</v>
      </c>
      <c r="H74" s="4">
        <v>168</v>
      </c>
      <c r="I74" s="4">
        <v>194</v>
      </c>
      <c r="J74" s="4">
        <v>219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>
      <c r="A75" s="1" t="s">
        <v>11</v>
      </c>
      <c r="B75" s="4"/>
      <c r="C75" s="4"/>
      <c r="D75" s="4"/>
      <c r="E75" s="4">
        <f aca="true" t="shared" si="27" ref="E75:J75">E72-E73-E74</f>
        <v>367</v>
      </c>
      <c r="F75" s="4">
        <f t="shared" si="27"/>
        <v>390</v>
      </c>
      <c r="G75" s="4">
        <f t="shared" si="27"/>
        <v>417</v>
      </c>
      <c r="H75" s="4">
        <f t="shared" si="27"/>
        <v>448</v>
      </c>
      <c r="I75" s="4">
        <f t="shared" si="27"/>
        <v>485</v>
      </c>
      <c r="J75" s="4">
        <f t="shared" si="27"/>
        <v>519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>
      <c r="A76" s="1" t="s">
        <v>12</v>
      </c>
      <c r="B76" s="4"/>
      <c r="C76" s="4"/>
      <c r="D76" s="4"/>
      <c r="E76" s="4">
        <f aca="true" t="shared" si="28" ref="E76:J76">E71-E72</f>
        <v>-203</v>
      </c>
      <c r="F76" s="4">
        <f t="shared" si="28"/>
        <v>-208</v>
      </c>
      <c r="G76" s="4">
        <f t="shared" si="28"/>
        <v>-230</v>
      </c>
      <c r="H76" s="4">
        <f t="shared" si="28"/>
        <v>-262</v>
      </c>
      <c r="I76" s="4">
        <f t="shared" si="28"/>
        <v>-295</v>
      </c>
      <c r="J76" s="4">
        <f t="shared" si="28"/>
        <v>-339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>
      <c r="A77" s="24" t="s">
        <v>121</v>
      </c>
      <c r="B77" s="4"/>
      <c r="C77" s="4"/>
      <c r="D77" s="4"/>
      <c r="E77" s="4">
        <f aca="true" t="shared" si="29" ref="E77:J77">E71-E75</f>
        <v>296</v>
      </c>
      <c r="F77" s="4">
        <f t="shared" si="29"/>
        <v>343</v>
      </c>
      <c r="G77" s="4">
        <f t="shared" si="29"/>
        <v>378</v>
      </c>
      <c r="H77" s="4">
        <f t="shared" si="29"/>
        <v>415</v>
      </c>
      <c r="I77" s="4">
        <f t="shared" si="29"/>
        <v>460</v>
      </c>
      <c r="J77" s="4">
        <f t="shared" si="29"/>
        <v>497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>
      <c r="A79" s="18" t="s">
        <v>13</v>
      </c>
      <c r="B79" s="4"/>
      <c r="C79" s="4"/>
      <c r="D79" s="4"/>
      <c r="E79" s="4">
        <f>'Revenue Legislation'!E39</f>
        <v>0.9</v>
      </c>
      <c r="F79" s="4">
        <f>'Revenue Legislation'!F39</f>
        <v>10.147</v>
      </c>
      <c r="G79" s="4">
        <f>'Revenue Legislation'!G39</f>
        <v>17.859</v>
      </c>
      <c r="H79" s="4">
        <f>'Revenue Legislation'!H39</f>
        <v>41.907000000000004</v>
      </c>
      <c r="I79" s="4">
        <f>'Revenue Legislation'!I39</f>
        <v>43.85</v>
      </c>
      <c r="J79" s="4">
        <f>'Revenue Legislation'!J39</f>
        <v>44.17699999999999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>
      <c r="A80" s="1" t="s">
        <v>14</v>
      </c>
      <c r="B80" s="4"/>
      <c r="C80" s="4"/>
      <c r="D80" s="4"/>
      <c r="E80" s="4">
        <f>'Mandatory Outlay Legislation'!E37</f>
        <v>0</v>
      </c>
      <c r="F80" s="4">
        <f>'Mandatory Outlay Legislation'!F37</f>
        <v>11</v>
      </c>
      <c r="G80" s="4">
        <f>'Mandatory Outlay Legislation'!G37</f>
        <v>0.09999999999999964</v>
      </c>
      <c r="H80" s="4">
        <f>'Mandatory Outlay Legislation'!H37</f>
        <v>-21.5</v>
      </c>
      <c r="I80" s="4">
        <f>'Mandatory Outlay Legislation'!I37</f>
        <v>-29.3</v>
      </c>
      <c r="J80" s="4">
        <f>'Mandatory Outlay Legislation'!J37</f>
        <v>-19.3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24" t="s">
        <v>122</v>
      </c>
      <c r="B81" s="4"/>
      <c r="C81" s="4"/>
      <c r="D81" s="4"/>
      <c r="E81" s="4">
        <f aca="true" t="shared" si="30" ref="E81:J81">E79-E80</f>
        <v>0.9</v>
      </c>
      <c r="F81" s="4">
        <f t="shared" si="30"/>
        <v>-0.8529999999999998</v>
      </c>
      <c r="G81" s="4">
        <f t="shared" si="30"/>
        <v>17.759</v>
      </c>
      <c r="H81" s="4">
        <f t="shared" si="30"/>
        <v>63.407000000000004</v>
      </c>
      <c r="I81" s="4">
        <f t="shared" si="30"/>
        <v>73.15</v>
      </c>
      <c r="J81" s="4">
        <f t="shared" si="30"/>
        <v>63.47699999999999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2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18" t="s">
        <v>15</v>
      </c>
      <c r="B83" s="4"/>
      <c r="C83" s="4"/>
      <c r="D83" s="4"/>
      <c r="E83" s="4">
        <f aca="true" t="shared" si="31" ref="E83:J83">E71+E79</f>
        <v>663.9</v>
      </c>
      <c r="F83" s="4">
        <f t="shared" si="31"/>
        <v>743.147</v>
      </c>
      <c r="G83" s="4">
        <f t="shared" si="31"/>
        <v>812.859</v>
      </c>
      <c r="H83" s="4">
        <f t="shared" si="31"/>
        <v>904.907</v>
      </c>
      <c r="I83" s="4">
        <f t="shared" si="31"/>
        <v>988.85</v>
      </c>
      <c r="J83" s="4">
        <f t="shared" si="31"/>
        <v>1060.177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1" t="s">
        <v>16</v>
      </c>
      <c r="B84" s="4"/>
      <c r="C84" s="4"/>
      <c r="D84" s="4"/>
      <c r="E84" s="4">
        <f aca="true" t="shared" si="32" ref="E84:J84">E75+E80</f>
        <v>367</v>
      </c>
      <c r="F84" s="4">
        <f t="shared" si="32"/>
        <v>401</v>
      </c>
      <c r="G84" s="4">
        <f t="shared" si="32"/>
        <v>417.1</v>
      </c>
      <c r="H84" s="4">
        <f t="shared" si="32"/>
        <v>426.5</v>
      </c>
      <c r="I84" s="4">
        <f t="shared" si="32"/>
        <v>455.7</v>
      </c>
      <c r="J84" s="4">
        <f t="shared" si="32"/>
        <v>499.7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24" t="s">
        <v>123</v>
      </c>
      <c r="B85" s="4"/>
      <c r="C85" s="4"/>
      <c r="D85" s="4"/>
      <c r="E85" s="4">
        <f aca="true" t="shared" si="33" ref="E85:J85">E83-E84</f>
        <v>296.9</v>
      </c>
      <c r="F85" s="4">
        <f t="shared" si="33"/>
        <v>342.14700000000005</v>
      </c>
      <c r="G85" s="4">
        <f t="shared" si="33"/>
        <v>395.759</v>
      </c>
      <c r="H85" s="4">
        <f t="shared" si="33"/>
        <v>478.40700000000004</v>
      </c>
      <c r="I85" s="4">
        <f t="shared" si="33"/>
        <v>533.1500000000001</v>
      </c>
      <c r="J85" s="4">
        <f t="shared" si="33"/>
        <v>560.4769999999999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2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18" t="s">
        <v>17</v>
      </c>
      <c r="B87" s="4"/>
      <c r="C87" s="4"/>
      <c r="D87" s="4"/>
      <c r="E87" s="4">
        <f aca="true" t="shared" si="34" ref="E87:J92">E4</f>
        <v>666.5</v>
      </c>
      <c r="F87" s="4">
        <f t="shared" si="34"/>
        <v>734.1</v>
      </c>
      <c r="G87" s="4">
        <f t="shared" si="34"/>
        <v>769.2</v>
      </c>
      <c r="H87" s="4">
        <f t="shared" si="34"/>
        <v>854.4</v>
      </c>
      <c r="I87" s="4">
        <f t="shared" si="34"/>
        <v>909.3</v>
      </c>
      <c r="J87" s="4">
        <f t="shared" si="34"/>
        <v>991.2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1" t="s">
        <v>18</v>
      </c>
      <c r="B88" s="4"/>
      <c r="C88" s="4"/>
      <c r="D88" s="4"/>
      <c r="E88" s="4">
        <f t="shared" si="34"/>
        <v>851.9</v>
      </c>
      <c r="F88" s="4">
        <f t="shared" si="34"/>
        <v>946.4000000000001</v>
      </c>
      <c r="G88" s="4">
        <f t="shared" si="34"/>
        <v>990.5</v>
      </c>
      <c r="H88" s="4">
        <f t="shared" si="34"/>
        <v>1004.0999999999999</v>
      </c>
      <c r="I88" s="4">
        <f t="shared" si="34"/>
        <v>1064.5</v>
      </c>
      <c r="J88" s="4">
        <f t="shared" si="34"/>
        <v>1143.6999999999998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1" t="s">
        <v>19</v>
      </c>
      <c r="B89" s="4"/>
      <c r="C89" s="4"/>
      <c r="D89" s="4"/>
      <c r="E89" s="4">
        <f t="shared" si="34"/>
        <v>379.4</v>
      </c>
      <c r="F89" s="4">
        <f t="shared" si="34"/>
        <v>415.7</v>
      </c>
      <c r="G89" s="4">
        <f t="shared" si="34"/>
        <v>438.5</v>
      </c>
      <c r="H89" s="4">
        <f t="shared" si="34"/>
        <v>444.2</v>
      </c>
      <c r="I89" s="4">
        <f t="shared" si="34"/>
        <v>464.4</v>
      </c>
      <c r="J89" s="4">
        <f t="shared" si="34"/>
        <v>488.8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1" t="s">
        <v>20</v>
      </c>
      <c r="B90" s="4"/>
      <c r="C90" s="4"/>
      <c r="D90" s="4"/>
      <c r="E90" s="4">
        <f t="shared" si="34"/>
        <v>111.1</v>
      </c>
      <c r="F90" s="4">
        <f t="shared" si="34"/>
        <v>129.5</v>
      </c>
      <c r="G90" s="4">
        <f t="shared" si="34"/>
        <v>136</v>
      </c>
      <c r="H90" s="4">
        <f t="shared" si="34"/>
        <v>138.7</v>
      </c>
      <c r="I90" s="4">
        <f t="shared" si="34"/>
        <v>151.8</v>
      </c>
      <c r="J90" s="4">
        <f t="shared" si="34"/>
        <v>169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1" t="s">
        <v>112</v>
      </c>
      <c r="B91" s="4"/>
      <c r="C91" s="4"/>
      <c r="D91" s="4"/>
      <c r="E91" s="4">
        <f t="shared" si="34"/>
        <v>361.4</v>
      </c>
      <c r="F91" s="4">
        <f t="shared" si="34"/>
        <v>401.2</v>
      </c>
      <c r="G91" s="4">
        <f t="shared" si="34"/>
        <v>416</v>
      </c>
      <c r="H91" s="4">
        <f t="shared" si="34"/>
        <v>421.2</v>
      </c>
      <c r="I91" s="4">
        <f t="shared" si="34"/>
        <v>448.3</v>
      </c>
      <c r="J91" s="4">
        <f t="shared" si="34"/>
        <v>485.9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18" t="s">
        <v>21</v>
      </c>
      <c r="B92" s="4"/>
      <c r="C92" s="4"/>
      <c r="D92" s="4"/>
      <c r="E92" s="4">
        <f t="shared" si="34"/>
        <v>-185.39999999999998</v>
      </c>
      <c r="F92" s="4">
        <f t="shared" si="34"/>
        <v>-212.30000000000007</v>
      </c>
      <c r="G92" s="4">
        <f t="shared" si="34"/>
        <v>-221.29999999999995</v>
      </c>
      <c r="H92" s="4">
        <f t="shared" si="34"/>
        <v>-149.69999999999993</v>
      </c>
      <c r="I92" s="4">
        <f t="shared" si="34"/>
        <v>-155.20000000000005</v>
      </c>
      <c r="J92" s="4">
        <f t="shared" si="34"/>
        <v>-152.49999999999977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23" t="s">
        <v>124</v>
      </c>
      <c r="B93" s="4"/>
      <c r="C93" s="4"/>
      <c r="D93" s="4"/>
      <c r="E93" s="4">
        <f aca="true" t="shared" si="35" ref="E93:J93">E87-E91</f>
        <v>305.1</v>
      </c>
      <c r="F93" s="4">
        <f t="shared" si="35"/>
        <v>332.90000000000003</v>
      </c>
      <c r="G93" s="4">
        <f t="shared" si="35"/>
        <v>353.20000000000005</v>
      </c>
      <c r="H93" s="4">
        <f t="shared" si="35"/>
        <v>433.2</v>
      </c>
      <c r="I93" s="4">
        <f t="shared" si="35"/>
        <v>460.99999999999994</v>
      </c>
      <c r="J93" s="4">
        <f t="shared" si="35"/>
        <v>505.30000000000007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2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18" t="s">
        <v>107</v>
      </c>
      <c r="B95" s="4"/>
      <c r="C95" s="4"/>
      <c r="D95" s="4"/>
      <c r="E95" s="4">
        <f aca="true" t="shared" si="36" ref="E95:J95">E87-E83</f>
        <v>2.6000000000000227</v>
      </c>
      <c r="F95" s="4">
        <f t="shared" si="36"/>
        <v>-9.047000000000025</v>
      </c>
      <c r="G95" s="4">
        <f t="shared" si="36"/>
        <v>-43.65899999999999</v>
      </c>
      <c r="H95" s="4">
        <f t="shared" si="36"/>
        <v>-50.50700000000006</v>
      </c>
      <c r="I95" s="4">
        <f t="shared" si="36"/>
        <v>-79.55000000000007</v>
      </c>
      <c r="J95" s="4">
        <f t="shared" si="36"/>
        <v>-68.97699999999986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24" t="s">
        <v>118</v>
      </c>
      <c r="B96" s="4"/>
      <c r="C96" s="4"/>
      <c r="D96" s="4"/>
      <c r="E96" s="4">
        <f aca="true" t="shared" si="37" ref="E96:J96">E91-E84</f>
        <v>-5.600000000000023</v>
      </c>
      <c r="F96" s="4">
        <f t="shared" si="37"/>
        <v>0.19999999999998863</v>
      </c>
      <c r="G96" s="4">
        <f t="shared" si="37"/>
        <v>-1.1000000000000227</v>
      </c>
      <c r="H96" s="4">
        <f t="shared" si="37"/>
        <v>-5.300000000000011</v>
      </c>
      <c r="I96" s="4">
        <f t="shared" si="37"/>
        <v>-7.399999999999977</v>
      </c>
      <c r="J96" s="4">
        <f t="shared" si="37"/>
        <v>-13.800000000000011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24" t="s">
        <v>125</v>
      </c>
      <c r="B97" s="4"/>
      <c r="C97" s="4"/>
      <c r="D97" s="4"/>
      <c r="E97" s="4">
        <f aca="true" t="shared" si="38" ref="E97:J97">E95-E96</f>
        <v>8.200000000000045</v>
      </c>
      <c r="F97" s="4">
        <f t="shared" si="38"/>
        <v>-9.247000000000014</v>
      </c>
      <c r="G97" s="4">
        <f t="shared" si="38"/>
        <v>-42.55899999999997</v>
      </c>
      <c r="H97" s="4">
        <f t="shared" si="38"/>
        <v>-45.20700000000005</v>
      </c>
      <c r="I97" s="4">
        <f t="shared" si="38"/>
        <v>-72.15000000000009</v>
      </c>
      <c r="J97" s="4">
        <f t="shared" si="38"/>
        <v>-55.17699999999985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10" t="s">
        <v>28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>
      <c r="A100" s="18" t="s">
        <v>29</v>
      </c>
      <c r="B100" s="4"/>
      <c r="C100" s="4"/>
      <c r="D100" s="4"/>
      <c r="E100" s="4"/>
      <c r="F100" s="4">
        <v>735</v>
      </c>
      <c r="G100" s="4">
        <v>788</v>
      </c>
      <c r="H100" s="4">
        <v>855</v>
      </c>
      <c r="I100" s="4">
        <v>934</v>
      </c>
      <c r="J100" s="4">
        <v>1005</v>
      </c>
      <c r="K100" s="4">
        <v>1088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1" t="s">
        <v>30</v>
      </c>
      <c r="B101" s="4"/>
      <c r="C101" s="4"/>
      <c r="D101" s="4"/>
      <c r="E101" s="4"/>
      <c r="F101" s="4">
        <v>949</v>
      </c>
      <c r="G101" s="4">
        <v>1003</v>
      </c>
      <c r="H101" s="4">
        <v>1088</v>
      </c>
      <c r="I101" s="4">
        <v>1183</v>
      </c>
      <c r="J101" s="4">
        <v>1276</v>
      </c>
      <c r="K101" s="4">
        <v>1384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1" t="s">
        <v>9</v>
      </c>
      <c r="B102" s="4"/>
      <c r="C102" s="4"/>
      <c r="D102" s="4"/>
      <c r="E102" s="4"/>
      <c r="F102" s="4">
        <v>420</v>
      </c>
      <c r="G102" s="4">
        <v>456</v>
      </c>
      <c r="H102" s="4">
        <v>495</v>
      </c>
      <c r="I102" s="4">
        <v>538</v>
      </c>
      <c r="J102" s="4">
        <v>584</v>
      </c>
      <c r="K102" s="4">
        <v>635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1" t="s">
        <v>10</v>
      </c>
      <c r="B103" s="4"/>
      <c r="C103" s="4"/>
      <c r="D103" s="4"/>
      <c r="E103" s="4"/>
      <c r="F103" s="4">
        <v>130</v>
      </c>
      <c r="G103" s="4">
        <v>146</v>
      </c>
      <c r="H103" s="4">
        <v>163</v>
      </c>
      <c r="I103" s="4">
        <v>186</v>
      </c>
      <c r="J103" s="4">
        <v>206</v>
      </c>
      <c r="K103" s="4">
        <v>230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1" t="s">
        <v>11</v>
      </c>
      <c r="B104" s="4"/>
      <c r="C104" s="4"/>
      <c r="D104" s="4"/>
      <c r="E104" s="4"/>
      <c r="F104" s="4">
        <f aca="true" t="shared" si="39" ref="F104:K104">F101-F102-F103</f>
        <v>399</v>
      </c>
      <c r="G104" s="4">
        <f t="shared" si="39"/>
        <v>401</v>
      </c>
      <c r="H104" s="4">
        <f t="shared" si="39"/>
        <v>430</v>
      </c>
      <c r="I104" s="4">
        <f t="shared" si="39"/>
        <v>459</v>
      </c>
      <c r="J104" s="4">
        <f t="shared" si="39"/>
        <v>486</v>
      </c>
      <c r="K104" s="4">
        <f t="shared" si="39"/>
        <v>519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1" t="s">
        <v>12</v>
      </c>
      <c r="B105" s="4"/>
      <c r="C105" s="4"/>
      <c r="D105" s="4"/>
      <c r="E105" s="4"/>
      <c r="F105" s="4">
        <f aca="true" t="shared" si="40" ref="F105:K105">F100-F101</f>
        <v>-214</v>
      </c>
      <c r="G105" s="4">
        <f t="shared" si="40"/>
        <v>-215</v>
      </c>
      <c r="H105" s="4">
        <f t="shared" si="40"/>
        <v>-233</v>
      </c>
      <c r="I105" s="4">
        <f t="shared" si="40"/>
        <v>-249</v>
      </c>
      <c r="J105" s="4">
        <f t="shared" si="40"/>
        <v>-271</v>
      </c>
      <c r="K105" s="4">
        <f t="shared" si="40"/>
        <v>-296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24" t="s">
        <v>121</v>
      </c>
      <c r="B106" s="4"/>
      <c r="C106" s="4"/>
      <c r="D106" s="4"/>
      <c r="E106" s="4"/>
      <c r="F106" s="4">
        <f aca="true" t="shared" si="41" ref="F106:K106">F100-F104</f>
        <v>336</v>
      </c>
      <c r="G106" s="4">
        <f t="shared" si="41"/>
        <v>387</v>
      </c>
      <c r="H106" s="4">
        <f t="shared" si="41"/>
        <v>425</v>
      </c>
      <c r="I106" s="4">
        <f t="shared" si="41"/>
        <v>475</v>
      </c>
      <c r="J106" s="4">
        <f t="shared" si="41"/>
        <v>519</v>
      </c>
      <c r="K106" s="4">
        <f t="shared" si="41"/>
        <v>569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18" t="s">
        <v>13</v>
      </c>
      <c r="B108" s="4"/>
      <c r="C108" s="4"/>
      <c r="D108" s="4"/>
      <c r="E108" s="4"/>
      <c r="F108" s="4">
        <f>'Revenue Legislation'!F40</f>
        <v>-0.15</v>
      </c>
      <c r="G108" s="4">
        <f>'Revenue Legislation'!G40</f>
        <v>1.555</v>
      </c>
      <c r="H108" s="4">
        <f>'Revenue Legislation'!H40</f>
        <v>19.632</v>
      </c>
      <c r="I108" s="4">
        <f>'Revenue Legislation'!I40</f>
        <v>19.163000000000004</v>
      </c>
      <c r="J108" s="4">
        <f>'Revenue Legislation'!J40</f>
        <v>17.475</v>
      </c>
      <c r="K108" s="4">
        <f>'Revenue Legislation'!K40</f>
        <v>29.49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1" t="s">
        <v>14</v>
      </c>
      <c r="B109" s="4"/>
      <c r="C109" s="4"/>
      <c r="D109" s="4"/>
      <c r="E109" s="4"/>
      <c r="F109" s="4">
        <f>'Mandatory Outlay Legislation'!F38</f>
        <v>0</v>
      </c>
      <c r="G109" s="4">
        <f>'Mandatory Outlay Legislation'!G38</f>
        <v>4.1</v>
      </c>
      <c r="H109" s="4">
        <f>'Mandatory Outlay Legislation'!H38</f>
        <v>-13.5</v>
      </c>
      <c r="I109" s="4">
        <f>'Mandatory Outlay Legislation'!I38</f>
        <v>-18.3</v>
      </c>
      <c r="J109" s="4">
        <f>'Mandatory Outlay Legislation'!J38</f>
        <v>-3.3</v>
      </c>
      <c r="K109" s="4">
        <f>'Mandatory Outlay Legislation'!K38</f>
        <v>-28.3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24" t="s">
        <v>122</v>
      </c>
      <c r="B110" s="4"/>
      <c r="C110" s="4"/>
      <c r="D110" s="4"/>
      <c r="E110" s="4"/>
      <c r="F110" s="4">
        <f aca="true" t="shared" si="42" ref="F110:K110">F108-F109</f>
        <v>-0.15</v>
      </c>
      <c r="G110" s="4">
        <f t="shared" si="42"/>
        <v>-2.545</v>
      </c>
      <c r="H110" s="4">
        <f t="shared" si="42"/>
        <v>33.132000000000005</v>
      </c>
      <c r="I110" s="4">
        <f t="shared" si="42"/>
        <v>37.46300000000001</v>
      </c>
      <c r="J110" s="4">
        <f t="shared" si="42"/>
        <v>20.775000000000002</v>
      </c>
      <c r="K110" s="4">
        <f t="shared" si="42"/>
        <v>57.79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2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18" t="s">
        <v>15</v>
      </c>
      <c r="B112" s="4"/>
      <c r="C112" s="4"/>
      <c r="D112" s="4"/>
      <c r="E112" s="4"/>
      <c r="F112" s="4">
        <f aca="true" t="shared" si="43" ref="F112:K112">F100+F108</f>
        <v>734.85</v>
      </c>
      <c r="G112" s="4">
        <f t="shared" si="43"/>
        <v>789.555</v>
      </c>
      <c r="H112" s="4">
        <f t="shared" si="43"/>
        <v>874.632</v>
      </c>
      <c r="I112" s="4">
        <f t="shared" si="43"/>
        <v>953.163</v>
      </c>
      <c r="J112" s="4">
        <f t="shared" si="43"/>
        <v>1022.475</v>
      </c>
      <c r="K112" s="4">
        <f t="shared" si="43"/>
        <v>1117.49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1" t="s">
        <v>16</v>
      </c>
      <c r="B113" s="4"/>
      <c r="C113" s="4"/>
      <c r="D113" s="4"/>
      <c r="E113" s="4"/>
      <c r="F113" s="4">
        <f aca="true" t="shared" si="44" ref="F113:K113">F104+F109</f>
        <v>399</v>
      </c>
      <c r="G113" s="4">
        <f t="shared" si="44"/>
        <v>405.1</v>
      </c>
      <c r="H113" s="4">
        <f t="shared" si="44"/>
        <v>416.5</v>
      </c>
      <c r="I113" s="4">
        <f t="shared" si="44"/>
        <v>440.7</v>
      </c>
      <c r="J113" s="4">
        <f t="shared" si="44"/>
        <v>482.7</v>
      </c>
      <c r="K113" s="4">
        <f t="shared" si="44"/>
        <v>490.7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24" t="s">
        <v>123</v>
      </c>
      <c r="B114" s="4"/>
      <c r="C114" s="4"/>
      <c r="D114" s="4"/>
      <c r="E114" s="4"/>
      <c r="F114" s="4">
        <f aca="true" t="shared" si="45" ref="F114:K114">F112-F113</f>
        <v>335.85</v>
      </c>
      <c r="G114" s="4">
        <f t="shared" si="45"/>
        <v>384.4549999999999</v>
      </c>
      <c r="H114" s="4">
        <f t="shared" si="45"/>
        <v>458.13199999999995</v>
      </c>
      <c r="I114" s="4">
        <f t="shared" si="45"/>
        <v>512.463</v>
      </c>
      <c r="J114" s="4">
        <f t="shared" si="45"/>
        <v>539.7750000000001</v>
      </c>
      <c r="K114" s="4">
        <f t="shared" si="45"/>
        <v>626.79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18" t="s">
        <v>17</v>
      </c>
      <c r="B116" s="4"/>
      <c r="C116" s="4"/>
      <c r="D116" s="4"/>
      <c r="E116" s="4"/>
      <c r="F116" s="4">
        <f aca="true" t="shared" si="46" ref="F116:K121">F4</f>
        <v>734.1</v>
      </c>
      <c r="G116" s="4">
        <f t="shared" si="46"/>
        <v>769.2</v>
      </c>
      <c r="H116" s="4">
        <f t="shared" si="46"/>
        <v>854.4</v>
      </c>
      <c r="I116" s="4">
        <f t="shared" si="46"/>
        <v>909.3</v>
      </c>
      <c r="J116" s="4">
        <f t="shared" si="46"/>
        <v>991.2</v>
      </c>
      <c r="K116" s="4">
        <f t="shared" si="46"/>
        <v>1032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1" t="s">
        <v>18</v>
      </c>
      <c r="B117" s="4"/>
      <c r="C117" s="4"/>
      <c r="D117" s="4"/>
      <c r="E117" s="4"/>
      <c r="F117" s="4">
        <f t="shared" si="46"/>
        <v>946.4000000000001</v>
      </c>
      <c r="G117" s="4">
        <f t="shared" si="46"/>
        <v>990.5</v>
      </c>
      <c r="H117" s="4">
        <f t="shared" si="46"/>
        <v>1004.0999999999999</v>
      </c>
      <c r="I117" s="4">
        <f t="shared" si="46"/>
        <v>1064.5</v>
      </c>
      <c r="J117" s="4">
        <f t="shared" si="46"/>
        <v>1143.6999999999998</v>
      </c>
      <c r="K117" s="4">
        <f t="shared" si="46"/>
        <v>1253.1999999999998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1" t="s">
        <v>19</v>
      </c>
      <c r="B118" s="4"/>
      <c r="C118" s="4"/>
      <c r="D118" s="4"/>
      <c r="E118" s="4"/>
      <c r="F118" s="4">
        <f t="shared" si="46"/>
        <v>415.7</v>
      </c>
      <c r="G118" s="4">
        <f t="shared" si="46"/>
        <v>438.5</v>
      </c>
      <c r="H118" s="4">
        <f t="shared" si="46"/>
        <v>444.2</v>
      </c>
      <c r="I118" s="4">
        <f t="shared" si="46"/>
        <v>464.4</v>
      </c>
      <c r="J118" s="4">
        <f t="shared" si="46"/>
        <v>488.8</v>
      </c>
      <c r="K118" s="4">
        <f t="shared" si="46"/>
        <v>500.5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1" t="s">
        <v>20</v>
      </c>
      <c r="B119" s="4"/>
      <c r="C119" s="4"/>
      <c r="D119" s="4"/>
      <c r="E119" s="4"/>
      <c r="F119" s="4">
        <f t="shared" si="46"/>
        <v>129.5</v>
      </c>
      <c r="G119" s="4">
        <f t="shared" si="46"/>
        <v>136</v>
      </c>
      <c r="H119" s="4">
        <f t="shared" si="46"/>
        <v>138.7</v>
      </c>
      <c r="I119" s="4">
        <f t="shared" si="46"/>
        <v>151.8</v>
      </c>
      <c r="J119" s="4">
        <f t="shared" si="46"/>
        <v>169</v>
      </c>
      <c r="K119" s="4">
        <f t="shared" si="46"/>
        <v>184.4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1" t="s">
        <v>112</v>
      </c>
      <c r="B120" s="4"/>
      <c r="C120" s="4"/>
      <c r="D120" s="4"/>
      <c r="E120" s="4"/>
      <c r="F120" s="4">
        <f t="shared" si="46"/>
        <v>401.2</v>
      </c>
      <c r="G120" s="4">
        <f t="shared" si="46"/>
        <v>416</v>
      </c>
      <c r="H120" s="4">
        <f t="shared" si="46"/>
        <v>421.2</v>
      </c>
      <c r="I120" s="4">
        <f t="shared" si="46"/>
        <v>448.3</v>
      </c>
      <c r="J120" s="4">
        <f t="shared" si="46"/>
        <v>485.9</v>
      </c>
      <c r="K120" s="4">
        <f t="shared" si="46"/>
        <v>568.3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18" t="s">
        <v>21</v>
      </c>
      <c r="B121" s="4"/>
      <c r="C121" s="4"/>
      <c r="D121" s="4"/>
      <c r="E121" s="4"/>
      <c r="F121" s="4">
        <f t="shared" si="46"/>
        <v>-212.30000000000007</v>
      </c>
      <c r="G121" s="4">
        <f t="shared" si="46"/>
        <v>-221.29999999999995</v>
      </c>
      <c r="H121" s="4">
        <f t="shared" si="46"/>
        <v>-149.69999999999993</v>
      </c>
      <c r="I121" s="4">
        <f t="shared" si="46"/>
        <v>-155.20000000000005</v>
      </c>
      <c r="J121" s="4">
        <f t="shared" si="46"/>
        <v>-152.49999999999977</v>
      </c>
      <c r="K121" s="4">
        <f t="shared" si="46"/>
        <v>-221.19999999999982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23" t="s">
        <v>124</v>
      </c>
      <c r="B122" s="4"/>
      <c r="C122" s="4"/>
      <c r="D122" s="4"/>
      <c r="E122" s="4"/>
      <c r="F122" s="4">
        <f aca="true" t="shared" si="47" ref="F122:K122">F116-F120</f>
        <v>332.90000000000003</v>
      </c>
      <c r="G122" s="4">
        <f t="shared" si="47"/>
        <v>353.20000000000005</v>
      </c>
      <c r="H122" s="4">
        <f t="shared" si="47"/>
        <v>433.2</v>
      </c>
      <c r="I122" s="4">
        <f t="shared" si="47"/>
        <v>460.99999999999994</v>
      </c>
      <c r="J122" s="4">
        <f t="shared" si="47"/>
        <v>505.30000000000007</v>
      </c>
      <c r="K122" s="4">
        <f t="shared" si="47"/>
        <v>463.70000000000005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1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18" t="s">
        <v>107</v>
      </c>
      <c r="B124" s="4"/>
      <c r="C124" s="4"/>
      <c r="D124" s="4"/>
      <c r="E124" s="4"/>
      <c r="F124" s="4">
        <f aca="true" t="shared" si="48" ref="F124:K124">F116-F112</f>
        <v>-0.75</v>
      </c>
      <c r="G124" s="4">
        <f t="shared" si="48"/>
        <v>-20.354999999999905</v>
      </c>
      <c r="H124" s="4">
        <f t="shared" si="48"/>
        <v>-20.23199999999997</v>
      </c>
      <c r="I124" s="4">
        <f t="shared" si="48"/>
        <v>-43.863000000000056</v>
      </c>
      <c r="J124" s="4">
        <f t="shared" si="48"/>
        <v>-31.274999999999977</v>
      </c>
      <c r="K124" s="4">
        <f t="shared" si="48"/>
        <v>-85.49000000000001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24" t="s">
        <v>118</v>
      </c>
      <c r="B125" s="4"/>
      <c r="C125" s="4"/>
      <c r="D125" s="4"/>
      <c r="E125" s="4"/>
      <c r="F125" s="4">
        <f aca="true" t="shared" si="49" ref="F125:K125">F120-F113</f>
        <v>2.1999999999999886</v>
      </c>
      <c r="G125" s="4">
        <f t="shared" si="49"/>
        <v>10.899999999999977</v>
      </c>
      <c r="H125" s="4">
        <f t="shared" si="49"/>
        <v>4.699999999999989</v>
      </c>
      <c r="I125" s="4">
        <f t="shared" si="49"/>
        <v>7.600000000000023</v>
      </c>
      <c r="J125" s="4">
        <f t="shared" si="49"/>
        <v>3.1999999999999886</v>
      </c>
      <c r="K125" s="4">
        <f t="shared" si="49"/>
        <v>77.59999999999997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24" t="s">
        <v>125</v>
      </c>
      <c r="B126" s="4"/>
      <c r="C126" s="4"/>
      <c r="D126" s="4"/>
      <c r="E126" s="4"/>
      <c r="F126" s="4">
        <f aca="true" t="shared" si="50" ref="F126:K126">F124-F125</f>
        <v>-2.9499999999999886</v>
      </c>
      <c r="G126" s="4">
        <f t="shared" si="50"/>
        <v>-31.25499999999988</v>
      </c>
      <c r="H126" s="4">
        <f t="shared" si="50"/>
        <v>-24.93199999999996</v>
      </c>
      <c r="I126" s="4">
        <f t="shared" si="50"/>
        <v>-51.46300000000008</v>
      </c>
      <c r="J126" s="4">
        <f t="shared" si="50"/>
        <v>-34.474999999999966</v>
      </c>
      <c r="K126" s="4">
        <f t="shared" si="50"/>
        <v>-163.08999999999997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10" t="s">
        <v>31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>
      <c r="A129" s="18" t="s">
        <v>32</v>
      </c>
      <c r="B129" s="4"/>
      <c r="C129" s="4"/>
      <c r="D129" s="4"/>
      <c r="E129" s="4"/>
      <c r="F129" s="4"/>
      <c r="G129" s="4">
        <v>777.8</v>
      </c>
      <c r="H129" s="4">
        <v>844</v>
      </c>
      <c r="I129" s="4">
        <v>921</v>
      </c>
      <c r="J129" s="4">
        <v>991.3</v>
      </c>
      <c r="K129" s="4">
        <v>1067.5</v>
      </c>
      <c r="L129" s="4">
        <v>1143.6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1" t="s">
        <v>33</v>
      </c>
      <c r="B130" s="4"/>
      <c r="C130" s="4"/>
      <c r="D130" s="4"/>
      <c r="E130" s="4"/>
      <c r="F130" s="4"/>
      <c r="G130" s="4">
        <v>986.1</v>
      </c>
      <c r="H130" s="4">
        <v>1025.3</v>
      </c>
      <c r="I130" s="4">
        <v>1085.9</v>
      </c>
      <c r="J130" s="4">
        <v>1134.9</v>
      </c>
      <c r="K130" s="4">
        <v>1187.6</v>
      </c>
      <c r="L130" s="4">
        <v>1247.9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1" t="s">
        <v>9</v>
      </c>
      <c r="B131" s="4"/>
      <c r="C131" s="4"/>
      <c r="D131" s="4"/>
      <c r="E131" s="4"/>
      <c r="F131" s="4"/>
      <c r="G131" s="4">
        <v>442.7</v>
      </c>
      <c r="H131" s="4">
        <v>458.3</v>
      </c>
      <c r="I131" s="4">
        <v>479</v>
      </c>
      <c r="J131" s="4">
        <v>499.2</v>
      </c>
      <c r="K131" s="4">
        <v>522.8</v>
      </c>
      <c r="L131" s="4">
        <v>547.9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1" t="s">
        <v>10</v>
      </c>
      <c r="B132" s="4"/>
      <c r="C132" s="4"/>
      <c r="D132" s="4"/>
      <c r="E132" s="4"/>
      <c r="F132" s="4"/>
      <c r="G132" s="4">
        <v>138.6</v>
      </c>
      <c r="H132" s="4">
        <v>145</v>
      </c>
      <c r="I132" s="4">
        <v>154.4</v>
      </c>
      <c r="J132" s="4">
        <v>157.6</v>
      </c>
      <c r="K132" s="4">
        <v>159.1</v>
      </c>
      <c r="L132" s="4">
        <v>160.3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1" t="s">
        <v>11</v>
      </c>
      <c r="B133" s="4"/>
      <c r="C133" s="4"/>
      <c r="D133" s="4"/>
      <c r="E133" s="4"/>
      <c r="F133" s="4"/>
      <c r="G133" s="4">
        <f aca="true" t="shared" si="51" ref="G133:L133">G130-G131-G132</f>
        <v>404.80000000000007</v>
      </c>
      <c r="H133" s="4">
        <f t="shared" si="51"/>
        <v>422</v>
      </c>
      <c r="I133" s="4">
        <f t="shared" si="51"/>
        <v>452.5000000000001</v>
      </c>
      <c r="J133" s="4">
        <f t="shared" si="51"/>
        <v>478.1</v>
      </c>
      <c r="K133" s="4">
        <f t="shared" si="51"/>
        <v>505.69999999999993</v>
      </c>
      <c r="L133" s="4">
        <f t="shared" si="51"/>
        <v>539.7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1" t="s">
        <v>12</v>
      </c>
      <c r="B134" s="4"/>
      <c r="C134" s="4"/>
      <c r="D134" s="4"/>
      <c r="E134" s="4"/>
      <c r="F134" s="4"/>
      <c r="G134" s="4">
        <f aca="true" t="shared" si="52" ref="G134:L134">G129-G130</f>
        <v>-208.30000000000007</v>
      </c>
      <c r="H134" s="4">
        <f t="shared" si="52"/>
        <v>-181.29999999999995</v>
      </c>
      <c r="I134" s="4">
        <f t="shared" si="52"/>
        <v>-164.9000000000001</v>
      </c>
      <c r="J134" s="4">
        <f t="shared" si="52"/>
        <v>-143.60000000000014</v>
      </c>
      <c r="K134" s="4">
        <f t="shared" si="52"/>
        <v>-120.09999999999991</v>
      </c>
      <c r="L134" s="4">
        <f t="shared" si="52"/>
        <v>-104.30000000000018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24" t="s">
        <v>121</v>
      </c>
      <c r="B135" s="4"/>
      <c r="C135" s="4"/>
      <c r="D135" s="4"/>
      <c r="E135" s="4"/>
      <c r="F135" s="4"/>
      <c r="G135" s="4">
        <f aca="true" t="shared" si="53" ref="G135:L135">G129-G133</f>
        <v>372.9999999999999</v>
      </c>
      <c r="H135" s="4">
        <f t="shared" si="53"/>
        <v>422</v>
      </c>
      <c r="I135" s="4">
        <f t="shared" si="53"/>
        <v>468.4999999999999</v>
      </c>
      <c r="J135" s="4">
        <f t="shared" si="53"/>
        <v>513.1999999999999</v>
      </c>
      <c r="K135" s="4">
        <f t="shared" si="53"/>
        <v>561.8000000000001</v>
      </c>
      <c r="L135" s="4">
        <f t="shared" si="53"/>
        <v>603.8999999999999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18" t="s">
        <v>13</v>
      </c>
      <c r="B137" s="4"/>
      <c r="C137" s="4"/>
      <c r="D137" s="4"/>
      <c r="E137" s="4"/>
      <c r="F137" s="4"/>
      <c r="G137" s="4">
        <f>'Revenue Legislation'!G41</f>
        <v>0.765</v>
      </c>
      <c r="H137" s="4">
        <f>'Revenue Legislation'!H41</f>
        <v>19.567</v>
      </c>
      <c r="I137" s="4">
        <f>'Revenue Legislation'!I41</f>
        <v>18.849000000000004</v>
      </c>
      <c r="J137" s="4">
        <f>'Revenue Legislation'!J41</f>
        <v>16.975</v>
      </c>
      <c r="K137" s="4">
        <f>'Revenue Legislation'!K41</f>
        <v>28.727999999999994</v>
      </c>
      <c r="L137" s="4">
        <f>'Revenue Legislation'!L41</f>
        <v>49.173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1" t="s">
        <v>14</v>
      </c>
      <c r="B138" s="4"/>
      <c r="C138" s="4"/>
      <c r="D138" s="4"/>
      <c r="E138" s="4"/>
      <c r="F138" s="4"/>
      <c r="G138" s="4">
        <f>'Mandatory Outlay Legislation'!G39</f>
        <v>-4</v>
      </c>
      <c r="H138" s="4">
        <f>'Mandatory Outlay Legislation'!H39</f>
        <v>-14.7</v>
      </c>
      <c r="I138" s="4">
        <f>'Mandatory Outlay Legislation'!I39</f>
        <v>-21.7</v>
      </c>
      <c r="J138" s="4">
        <f>'Mandatory Outlay Legislation'!J39</f>
        <v>-3.1</v>
      </c>
      <c r="K138" s="4">
        <f>'Mandatory Outlay Legislation'!K39</f>
        <v>-23.1</v>
      </c>
      <c r="L138" s="4">
        <f>'Mandatory Outlay Legislation'!L39</f>
        <v>-34.7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24" t="s">
        <v>122</v>
      </c>
      <c r="B139" s="4"/>
      <c r="C139" s="4"/>
      <c r="D139" s="4"/>
      <c r="E139" s="4"/>
      <c r="F139" s="4"/>
      <c r="G139" s="4">
        <f aca="true" t="shared" si="54" ref="G139:L139">G137-G138</f>
        <v>4.765</v>
      </c>
      <c r="H139" s="4">
        <f t="shared" si="54"/>
        <v>34.266999999999996</v>
      </c>
      <c r="I139" s="4">
        <f t="shared" si="54"/>
        <v>40.54900000000001</v>
      </c>
      <c r="J139" s="4">
        <f t="shared" si="54"/>
        <v>20.075000000000003</v>
      </c>
      <c r="K139" s="4">
        <f t="shared" si="54"/>
        <v>51.827999999999996</v>
      </c>
      <c r="L139" s="4">
        <f t="shared" si="54"/>
        <v>83.873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2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18" t="s">
        <v>15</v>
      </c>
      <c r="B141" s="4"/>
      <c r="C141" s="4"/>
      <c r="D141" s="4"/>
      <c r="E141" s="4"/>
      <c r="F141" s="4"/>
      <c r="G141" s="4">
        <f aca="true" t="shared" si="55" ref="G141:L141">G129+G137</f>
        <v>778.5649999999999</v>
      </c>
      <c r="H141" s="4">
        <f t="shared" si="55"/>
        <v>863.567</v>
      </c>
      <c r="I141" s="4">
        <f t="shared" si="55"/>
        <v>939.849</v>
      </c>
      <c r="J141" s="4">
        <f t="shared" si="55"/>
        <v>1008.275</v>
      </c>
      <c r="K141" s="4">
        <f t="shared" si="55"/>
        <v>1096.228</v>
      </c>
      <c r="L141" s="4">
        <f t="shared" si="55"/>
        <v>1192.773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1" t="s">
        <v>16</v>
      </c>
      <c r="B142" s="4"/>
      <c r="C142" s="4"/>
      <c r="D142" s="4"/>
      <c r="E142" s="4"/>
      <c r="F142" s="4"/>
      <c r="G142" s="4">
        <f aca="true" t="shared" si="56" ref="G142:L142">G133+G138</f>
        <v>400.80000000000007</v>
      </c>
      <c r="H142" s="4">
        <f t="shared" si="56"/>
        <v>407.3</v>
      </c>
      <c r="I142" s="4">
        <f t="shared" si="56"/>
        <v>430.8000000000001</v>
      </c>
      <c r="J142" s="4">
        <f t="shared" si="56"/>
        <v>475</v>
      </c>
      <c r="K142" s="4">
        <f t="shared" si="56"/>
        <v>482.5999999999999</v>
      </c>
      <c r="L142" s="4">
        <f t="shared" si="56"/>
        <v>505.00000000000006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24" t="s">
        <v>123</v>
      </c>
      <c r="B143" s="4"/>
      <c r="C143" s="4"/>
      <c r="D143" s="4"/>
      <c r="E143" s="4"/>
      <c r="F143" s="4"/>
      <c r="G143" s="4">
        <f aca="true" t="shared" si="57" ref="G143:L143">G141-G142</f>
        <v>377.7649999999999</v>
      </c>
      <c r="H143" s="4">
        <f t="shared" si="57"/>
        <v>456.267</v>
      </c>
      <c r="I143" s="4">
        <f t="shared" si="57"/>
        <v>509.0489999999999</v>
      </c>
      <c r="J143" s="4">
        <f t="shared" si="57"/>
        <v>533.275</v>
      </c>
      <c r="K143" s="4">
        <f t="shared" si="57"/>
        <v>613.6280000000002</v>
      </c>
      <c r="L143" s="4">
        <f t="shared" si="57"/>
        <v>687.7729999999999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2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18" t="s">
        <v>17</v>
      </c>
      <c r="B145" s="4"/>
      <c r="C145" s="4"/>
      <c r="D145" s="4"/>
      <c r="E145" s="4"/>
      <c r="F145" s="4"/>
      <c r="G145" s="4">
        <f aca="true" t="shared" si="58" ref="G145:L150">G4</f>
        <v>769.2</v>
      </c>
      <c r="H145" s="4">
        <f t="shared" si="58"/>
        <v>854.4</v>
      </c>
      <c r="I145" s="4">
        <f t="shared" si="58"/>
        <v>909.3</v>
      </c>
      <c r="J145" s="4">
        <f t="shared" si="58"/>
        <v>991.2</v>
      </c>
      <c r="K145" s="4">
        <f t="shared" si="58"/>
        <v>1032</v>
      </c>
      <c r="L145" s="4">
        <f t="shared" si="58"/>
        <v>1055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>
      <c r="A146" s="1" t="s">
        <v>18</v>
      </c>
      <c r="B146" s="4"/>
      <c r="C146" s="4"/>
      <c r="D146" s="4"/>
      <c r="E146" s="4"/>
      <c r="F146" s="4"/>
      <c r="G146" s="4">
        <f t="shared" si="58"/>
        <v>990.5</v>
      </c>
      <c r="H146" s="4">
        <f t="shared" si="58"/>
        <v>1004.0999999999999</v>
      </c>
      <c r="I146" s="4">
        <f t="shared" si="58"/>
        <v>1064.5</v>
      </c>
      <c r="J146" s="4">
        <f t="shared" si="58"/>
        <v>1143.6999999999998</v>
      </c>
      <c r="K146" s="4">
        <f t="shared" si="58"/>
        <v>1253.1999999999998</v>
      </c>
      <c r="L146" s="4">
        <f t="shared" si="58"/>
        <v>1324.4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1" t="s">
        <v>19</v>
      </c>
      <c r="B147" s="4"/>
      <c r="C147" s="4"/>
      <c r="D147" s="4"/>
      <c r="E147" s="4"/>
      <c r="F147" s="4"/>
      <c r="G147" s="4">
        <f t="shared" si="58"/>
        <v>438.5</v>
      </c>
      <c r="H147" s="4">
        <f t="shared" si="58"/>
        <v>444.2</v>
      </c>
      <c r="I147" s="4">
        <f t="shared" si="58"/>
        <v>464.4</v>
      </c>
      <c r="J147" s="4">
        <f t="shared" si="58"/>
        <v>488.8</v>
      </c>
      <c r="K147" s="4">
        <f t="shared" si="58"/>
        <v>500.5</v>
      </c>
      <c r="L147" s="4">
        <f t="shared" si="58"/>
        <v>533.3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1" t="s">
        <v>20</v>
      </c>
      <c r="B148" s="4"/>
      <c r="C148" s="4"/>
      <c r="D148" s="4"/>
      <c r="E148" s="4"/>
      <c r="F148" s="4"/>
      <c r="G148" s="4">
        <f t="shared" si="58"/>
        <v>136</v>
      </c>
      <c r="H148" s="4">
        <f t="shared" si="58"/>
        <v>138.7</v>
      </c>
      <c r="I148" s="4">
        <f t="shared" si="58"/>
        <v>151.8</v>
      </c>
      <c r="J148" s="4">
        <f t="shared" si="58"/>
        <v>169</v>
      </c>
      <c r="K148" s="4">
        <f t="shared" si="58"/>
        <v>184.4</v>
      </c>
      <c r="L148" s="4">
        <f t="shared" si="58"/>
        <v>194.5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>
      <c r="A149" s="1" t="s">
        <v>112</v>
      </c>
      <c r="B149" s="4"/>
      <c r="C149" s="4"/>
      <c r="D149" s="4"/>
      <c r="E149" s="4"/>
      <c r="F149" s="4"/>
      <c r="G149" s="4">
        <f t="shared" si="58"/>
        <v>416</v>
      </c>
      <c r="H149" s="4">
        <f t="shared" si="58"/>
        <v>421.2</v>
      </c>
      <c r="I149" s="4">
        <f t="shared" si="58"/>
        <v>448.3</v>
      </c>
      <c r="J149" s="4">
        <f t="shared" si="58"/>
        <v>485.9</v>
      </c>
      <c r="K149" s="4">
        <f t="shared" si="58"/>
        <v>568.3</v>
      </c>
      <c r="L149" s="4">
        <f t="shared" si="58"/>
        <v>596.6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>
      <c r="A150" s="18" t="s">
        <v>21</v>
      </c>
      <c r="B150" s="4"/>
      <c r="C150" s="4"/>
      <c r="D150" s="4"/>
      <c r="E150" s="4"/>
      <c r="F150" s="4"/>
      <c r="G150" s="4">
        <f t="shared" si="58"/>
        <v>-221.29999999999995</v>
      </c>
      <c r="H150" s="4">
        <f t="shared" si="58"/>
        <v>-149.69999999999993</v>
      </c>
      <c r="I150" s="4">
        <f t="shared" si="58"/>
        <v>-155.20000000000005</v>
      </c>
      <c r="J150" s="4">
        <f t="shared" si="58"/>
        <v>-152.49999999999977</v>
      </c>
      <c r="K150" s="4">
        <f t="shared" si="58"/>
        <v>-221.19999999999982</v>
      </c>
      <c r="L150" s="4">
        <f t="shared" si="58"/>
        <v>-269.4000000000001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23" t="s">
        <v>124</v>
      </c>
      <c r="B151" s="4"/>
      <c r="C151" s="4"/>
      <c r="D151" s="4"/>
      <c r="E151" s="4"/>
      <c r="F151" s="4"/>
      <c r="G151" s="4">
        <f aca="true" t="shared" si="59" ref="G151:L151">G145-G149</f>
        <v>353.20000000000005</v>
      </c>
      <c r="H151" s="4">
        <f t="shared" si="59"/>
        <v>433.2</v>
      </c>
      <c r="I151" s="4">
        <f t="shared" si="59"/>
        <v>460.99999999999994</v>
      </c>
      <c r="J151" s="4">
        <f t="shared" si="59"/>
        <v>505.30000000000007</v>
      </c>
      <c r="K151" s="4">
        <f t="shared" si="59"/>
        <v>463.70000000000005</v>
      </c>
      <c r="L151" s="4">
        <f t="shared" si="59"/>
        <v>458.4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2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18" t="s">
        <v>107</v>
      </c>
      <c r="B153" s="4"/>
      <c r="C153" s="4"/>
      <c r="D153" s="4"/>
      <c r="E153" s="4"/>
      <c r="F153" s="4"/>
      <c r="G153" s="4">
        <f aca="true" t="shared" si="60" ref="G153:L153">G145-G141</f>
        <v>-9.364999999999895</v>
      </c>
      <c r="H153" s="4">
        <f t="shared" si="60"/>
        <v>-9.16700000000003</v>
      </c>
      <c r="I153" s="4">
        <f t="shared" si="60"/>
        <v>-30.549000000000092</v>
      </c>
      <c r="J153" s="4">
        <f t="shared" si="60"/>
        <v>-17.074999999999932</v>
      </c>
      <c r="K153" s="4">
        <f t="shared" si="60"/>
        <v>-64.22800000000007</v>
      </c>
      <c r="L153" s="4">
        <f t="shared" si="60"/>
        <v>-137.7729999999999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24" t="s">
        <v>118</v>
      </c>
      <c r="B154" s="4"/>
      <c r="C154" s="4"/>
      <c r="D154" s="4"/>
      <c r="E154" s="4"/>
      <c r="F154" s="4"/>
      <c r="G154" s="4">
        <f aca="true" t="shared" si="61" ref="G154:L154">G149-G142</f>
        <v>15.199999999999932</v>
      </c>
      <c r="H154" s="4">
        <f t="shared" si="61"/>
        <v>13.899999999999977</v>
      </c>
      <c r="I154" s="4">
        <f t="shared" si="61"/>
        <v>17.499999999999886</v>
      </c>
      <c r="J154" s="4">
        <f t="shared" si="61"/>
        <v>10.899999999999977</v>
      </c>
      <c r="K154" s="4">
        <f t="shared" si="61"/>
        <v>85.70000000000005</v>
      </c>
      <c r="L154" s="4">
        <f t="shared" si="61"/>
        <v>91.59999999999997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24" t="s">
        <v>125</v>
      </c>
      <c r="B155" s="4"/>
      <c r="C155" s="4"/>
      <c r="D155" s="4"/>
      <c r="E155" s="4"/>
      <c r="F155" s="4"/>
      <c r="G155" s="4">
        <f aca="true" t="shared" si="62" ref="G155:L155">G153-G154</f>
        <v>-24.564999999999827</v>
      </c>
      <c r="H155" s="4">
        <f t="shared" si="62"/>
        <v>-23.067000000000007</v>
      </c>
      <c r="I155" s="4">
        <f t="shared" si="62"/>
        <v>-48.04899999999998</v>
      </c>
      <c r="J155" s="4">
        <f t="shared" si="62"/>
        <v>-27.97499999999991</v>
      </c>
      <c r="K155" s="4">
        <f t="shared" si="62"/>
        <v>-149.9280000000001</v>
      </c>
      <c r="L155" s="4">
        <f t="shared" si="62"/>
        <v>-229.37299999999988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2:25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10" t="s">
        <v>34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>
      <c r="A158" s="18" t="s">
        <v>35</v>
      </c>
      <c r="B158" s="4"/>
      <c r="C158" s="4"/>
      <c r="D158" s="4"/>
      <c r="E158" s="4"/>
      <c r="F158" s="4"/>
      <c r="G158" s="4"/>
      <c r="H158" s="4">
        <v>834</v>
      </c>
      <c r="I158" s="4">
        <v>900</v>
      </c>
      <c r="J158" s="4">
        <v>962</v>
      </c>
      <c r="K158" s="4">
        <v>1050</v>
      </c>
      <c r="L158" s="4">
        <v>1138</v>
      </c>
      <c r="M158" s="4">
        <v>1220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1" t="s">
        <v>36</v>
      </c>
      <c r="B159" s="4"/>
      <c r="C159" s="4"/>
      <c r="D159" s="4"/>
      <c r="E159" s="4"/>
      <c r="F159" s="4"/>
      <c r="G159" s="4"/>
      <c r="H159" s="4">
        <v>1008</v>
      </c>
      <c r="I159" s="4">
        <v>1069</v>
      </c>
      <c r="J159" s="4">
        <v>1124</v>
      </c>
      <c r="K159" s="4">
        <v>1184</v>
      </c>
      <c r="L159" s="4">
        <v>1247</v>
      </c>
      <c r="M159" s="4">
        <v>1305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1" t="s">
        <v>9</v>
      </c>
      <c r="B160" s="4"/>
      <c r="C160" s="4"/>
      <c r="D160" s="4"/>
      <c r="E160" s="4"/>
      <c r="F160" s="4"/>
      <c r="G160" s="4"/>
      <c r="H160" s="4">
        <v>446</v>
      </c>
      <c r="I160" s="4">
        <v>475</v>
      </c>
      <c r="J160" s="4">
        <v>496</v>
      </c>
      <c r="K160" s="4">
        <v>521</v>
      </c>
      <c r="L160" s="4">
        <v>545</v>
      </c>
      <c r="M160" s="4">
        <v>566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1" t="s">
        <v>10</v>
      </c>
      <c r="B161" s="4"/>
      <c r="C161" s="4"/>
      <c r="D161" s="4"/>
      <c r="E161" s="4"/>
      <c r="F161" s="4"/>
      <c r="G161" s="4"/>
      <c r="H161" s="4">
        <v>135</v>
      </c>
      <c r="I161" s="4">
        <v>141</v>
      </c>
      <c r="J161" s="4">
        <v>147</v>
      </c>
      <c r="K161" s="4">
        <v>152</v>
      </c>
      <c r="L161" s="4">
        <v>155</v>
      </c>
      <c r="M161" s="4">
        <v>154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1" t="s">
        <v>11</v>
      </c>
      <c r="B162" s="4"/>
      <c r="C162" s="4"/>
      <c r="D162" s="4"/>
      <c r="E162" s="4"/>
      <c r="F162" s="4"/>
      <c r="G162" s="4"/>
      <c r="H162" s="4">
        <f aca="true" t="shared" si="63" ref="H162:M162">H159-H160-H161</f>
        <v>427</v>
      </c>
      <c r="I162" s="4">
        <f t="shared" si="63"/>
        <v>453</v>
      </c>
      <c r="J162" s="4">
        <f t="shared" si="63"/>
        <v>481</v>
      </c>
      <c r="K162" s="4">
        <f t="shared" si="63"/>
        <v>511</v>
      </c>
      <c r="L162" s="4">
        <f t="shared" si="63"/>
        <v>547</v>
      </c>
      <c r="M162" s="4">
        <f t="shared" si="63"/>
        <v>585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>
      <c r="A163" s="1" t="s">
        <v>12</v>
      </c>
      <c r="B163" s="4"/>
      <c r="C163" s="4"/>
      <c r="D163" s="4"/>
      <c r="E163" s="4"/>
      <c r="F163" s="4"/>
      <c r="G163" s="4"/>
      <c r="H163" s="4">
        <f aca="true" t="shared" si="64" ref="H163:M163">H158-H159</f>
        <v>-174</v>
      </c>
      <c r="I163" s="4">
        <f t="shared" si="64"/>
        <v>-169</v>
      </c>
      <c r="J163" s="4">
        <f t="shared" si="64"/>
        <v>-162</v>
      </c>
      <c r="K163" s="4">
        <f t="shared" si="64"/>
        <v>-134</v>
      </c>
      <c r="L163" s="4">
        <f t="shared" si="64"/>
        <v>-109</v>
      </c>
      <c r="M163" s="4">
        <f t="shared" si="64"/>
        <v>-85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>
      <c r="A164" s="24" t="s">
        <v>121</v>
      </c>
      <c r="B164" s="4"/>
      <c r="C164" s="4"/>
      <c r="D164" s="4"/>
      <c r="E164" s="4"/>
      <c r="F164" s="4"/>
      <c r="G164" s="4"/>
      <c r="H164" s="4">
        <f aca="true" t="shared" si="65" ref="H164:M164">H158-H162</f>
        <v>407</v>
      </c>
      <c r="I164" s="4">
        <f t="shared" si="65"/>
        <v>447</v>
      </c>
      <c r="J164" s="4">
        <f t="shared" si="65"/>
        <v>481</v>
      </c>
      <c r="K164" s="4">
        <f t="shared" si="65"/>
        <v>539</v>
      </c>
      <c r="L164" s="4">
        <f t="shared" si="65"/>
        <v>591</v>
      </c>
      <c r="M164" s="4">
        <f t="shared" si="65"/>
        <v>635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>
      <c r="A165" s="2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18" t="s">
        <v>13</v>
      </c>
      <c r="B166" s="4"/>
      <c r="C166" s="4"/>
      <c r="D166" s="4"/>
      <c r="E166" s="4"/>
      <c r="F166" s="4"/>
      <c r="G166" s="4"/>
      <c r="H166" s="4">
        <f>'Revenue Legislation'!H42</f>
        <v>0.002</v>
      </c>
      <c r="I166" s="4">
        <f>'Revenue Legislation'!I42</f>
        <v>10.558</v>
      </c>
      <c r="J166" s="4">
        <f>'Revenue Legislation'!J42</f>
        <v>17.319</v>
      </c>
      <c r="K166" s="4">
        <f>'Revenue Legislation'!K42</f>
        <v>21.923999999999996</v>
      </c>
      <c r="L166" s="4">
        <f>'Revenue Legislation'!L42</f>
        <v>38.17099999999999</v>
      </c>
      <c r="M166" s="4">
        <f>'Revenue Legislation'!M42</f>
        <v>38.689000000000014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>
      <c r="A167" s="1" t="s">
        <v>14</v>
      </c>
      <c r="B167" s="4"/>
      <c r="C167" s="4"/>
      <c r="D167" s="4"/>
      <c r="E167" s="4"/>
      <c r="F167" s="4"/>
      <c r="G167" s="4"/>
      <c r="H167" s="4">
        <f>'Mandatory Outlay Legislation'!H40</f>
        <v>4</v>
      </c>
      <c r="I167" s="4">
        <f>'Mandatory Outlay Legislation'!I40</f>
        <v>-12.2</v>
      </c>
      <c r="J167" s="4">
        <f>'Mandatory Outlay Legislation'!J40</f>
        <v>9.4</v>
      </c>
      <c r="K167" s="4">
        <f>'Mandatory Outlay Legislation'!K40</f>
        <v>-7.6</v>
      </c>
      <c r="L167" s="4">
        <f>'Mandatory Outlay Legislation'!L40</f>
        <v>-18.2</v>
      </c>
      <c r="M167" s="4">
        <f>'Mandatory Outlay Legislation'!M40</f>
        <v>-15.5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>
      <c r="A168" s="24" t="s">
        <v>122</v>
      </c>
      <c r="B168" s="4"/>
      <c r="C168" s="4"/>
      <c r="D168" s="4"/>
      <c r="E168" s="4"/>
      <c r="F168" s="4"/>
      <c r="G168" s="4"/>
      <c r="H168" s="4">
        <f aca="true" t="shared" si="66" ref="H168:M168">H166-H167</f>
        <v>-3.998</v>
      </c>
      <c r="I168" s="4">
        <f t="shared" si="66"/>
        <v>22.758</v>
      </c>
      <c r="J168" s="4">
        <f t="shared" si="66"/>
        <v>7.918999999999999</v>
      </c>
      <c r="K168" s="4">
        <f t="shared" si="66"/>
        <v>29.523999999999994</v>
      </c>
      <c r="L168" s="4">
        <f t="shared" si="66"/>
        <v>56.370999999999995</v>
      </c>
      <c r="M168" s="4">
        <f t="shared" si="66"/>
        <v>54.189000000000014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>
      <c r="A169" s="2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>
      <c r="A170" s="18" t="s">
        <v>15</v>
      </c>
      <c r="B170" s="4"/>
      <c r="C170" s="4"/>
      <c r="D170" s="4"/>
      <c r="E170" s="4"/>
      <c r="F170" s="4"/>
      <c r="G170" s="4"/>
      <c r="H170" s="4">
        <f aca="true" t="shared" si="67" ref="H170:M170">H158+H166</f>
        <v>834.002</v>
      </c>
      <c r="I170" s="4">
        <f t="shared" si="67"/>
        <v>910.558</v>
      </c>
      <c r="J170" s="4">
        <f t="shared" si="67"/>
        <v>979.319</v>
      </c>
      <c r="K170" s="4">
        <f t="shared" si="67"/>
        <v>1071.924</v>
      </c>
      <c r="L170" s="4">
        <f t="shared" si="67"/>
        <v>1176.171</v>
      </c>
      <c r="M170" s="4">
        <f t="shared" si="67"/>
        <v>1258.689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>
      <c r="A171" s="1" t="s">
        <v>16</v>
      </c>
      <c r="B171" s="4"/>
      <c r="C171" s="4"/>
      <c r="D171" s="4"/>
      <c r="E171" s="4"/>
      <c r="F171" s="4"/>
      <c r="G171" s="4"/>
      <c r="H171" s="4">
        <f aca="true" t="shared" si="68" ref="H171:M171">H162+H167</f>
        <v>431</v>
      </c>
      <c r="I171" s="4">
        <f t="shared" si="68"/>
        <v>440.8</v>
      </c>
      <c r="J171" s="4">
        <f t="shared" si="68"/>
        <v>490.4</v>
      </c>
      <c r="K171" s="4">
        <f t="shared" si="68"/>
        <v>503.4</v>
      </c>
      <c r="L171" s="4">
        <f t="shared" si="68"/>
        <v>528.8</v>
      </c>
      <c r="M171" s="4">
        <f t="shared" si="68"/>
        <v>569.5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>
      <c r="A172" s="24" t="s">
        <v>123</v>
      </c>
      <c r="B172" s="4"/>
      <c r="C172" s="4"/>
      <c r="D172" s="4"/>
      <c r="E172" s="4"/>
      <c r="F172" s="4"/>
      <c r="G172" s="4"/>
      <c r="H172" s="4">
        <f aca="true" t="shared" si="69" ref="H172:M172">H170-H171</f>
        <v>403.00199999999995</v>
      </c>
      <c r="I172" s="4">
        <f t="shared" si="69"/>
        <v>469.758</v>
      </c>
      <c r="J172" s="4">
        <f t="shared" si="69"/>
        <v>488.919</v>
      </c>
      <c r="K172" s="4">
        <f t="shared" si="69"/>
        <v>568.524</v>
      </c>
      <c r="L172" s="4">
        <f t="shared" si="69"/>
        <v>647.3710000000001</v>
      </c>
      <c r="M172" s="4">
        <f t="shared" si="69"/>
        <v>689.1890000000001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>
      <c r="A173" s="2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>
      <c r="A174" s="18" t="s">
        <v>17</v>
      </c>
      <c r="B174" s="4"/>
      <c r="C174" s="4"/>
      <c r="D174" s="4"/>
      <c r="E174" s="4"/>
      <c r="F174" s="4"/>
      <c r="G174" s="4"/>
      <c r="H174" s="4">
        <f aca="true" t="shared" si="70" ref="H174:M179">H4</f>
        <v>854.4</v>
      </c>
      <c r="I174" s="4">
        <f t="shared" si="70"/>
        <v>909.3</v>
      </c>
      <c r="J174" s="4">
        <f t="shared" si="70"/>
        <v>991.2</v>
      </c>
      <c r="K174" s="4">
        <f t="shared" si="70"/>
        <v>1032</v>
      </c>
      <c r="L174" s="4">
        <f t="shared" si="70"/>
        <v>1055</v>
      </c>
      <c r="M174" s="4">
        <f t="shared" si="70"/>
        <v>1091.3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>
      <c r="A175" s="1" t="s">
        <v>18</v>
      </c>
      <c r="B175" s="4"/>
      <c r="C175" s="4"/>
      <c r="D175" s="4"/>
      <c r="E175" s="4"/>
      <c r="F175" s="4"/>
      <c r="G175" s="4"/>
      <c r="H175" s="4">
        <f t="shared" si="70"/>
        <v>1004.0999999999999</v>
      </c>
      <c r="I175" s="4">
        <f t="shared" si="70"/>
        <v>1064.5</v>
      </c>
      <c r="J175" s="4">
        <f t="shared" si="70"/>
        <v>1143.6999999999998</v>
      </c>
      <c r="K175" s="4">
        <f t="shared" si="70"/>
        <v>1253.1999999999998</v>
      </c>
      <c r="L175" s="4">
        <f t="shared" si="70"/>
        <v>1324.4</v>
      </c>
      <c r="M175" s="4">
        <f t="shared" si="70"/>
        <v>1381.7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>
      <c r="A176" s="1" t="s">
        <v>19</v>
      </c>
      <c r="B176" s="4"/>
      <c r="C176" s="4"/>
      <c r="D176" s="4"/>
      <c r="E176" s="4"/>
      <c r="F176" s="4"/>
      <c r="G176" s="4"/>
      <c r="H176" s="4">
        <f t="shared" si="70"/>
        <v>444.2</v>
      </c>
      <c r="I176" s="4">
        <f t="shared" si="70"/>
        <v>464.4</v>
      </c>
      <c r="J176" s="4">
        <f t="shared" si="70"/>
        <v>488.8</v>
      </c>
      <c r="K176" s="4">
        <f t="shared" si="70"/>
        <v>500.5</v>
      </c>
      <c r="L176" s="4">
        <f t="shared" si="70"/>
        <v>533.3</v>
      </c>
      <c r="M176" s="4">
        <f t="shared" si="70"/>
        <v>534.6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>
      <c r="A177" s="1" t="s">
        <v>20</v>
      </c>
      <c r="B177" s="4"/>
      <c r="C177" s="4"/>
      <c r="D177" s="4"/>
      <c r="E177" s="4"/>
      <c r="F177" s="4"/>
      <c r="G177" s="4"/>
      <c r="H177" s="4">
        <f t="shared" si="70"/>
        <v>138.7</v>
      </c>
      <c r="I177" s="4">
        <f t="shared" si="70"/>
        <v>151.8</v>
      </c>
      <c r="J177" s="4">
        <f t="shared" si="70"/>
        <v>169</v>
      </c>
      <c r="K177" s="4">
        <f t="shared" si="70"/>
        <v>184.4</v>
      </c>
      <c r="L177" s="4">
        <f t="shared" si="70"/>
        <v>194.5</v>
      </c>
      <c r="M177" s="4">
        <f t="shared" si="70"/>
        <v>199.4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>
      <c r="A178" s="1" t="s">
        <v>112</v>
      </c>
      <c r="B178" s="4"/>
      <c r="C178" s="4"/>
      <c r="D178" s="4"/>
      <c r="E178" s="4"/>
      <c r="F178" s="4"/>
      <c r="G178" s="4"/>
      <c r="H178" s="4">
        <f t="shared" si="70"/>
        <v>421.2</v>
      </c>
      <c r="I178" s="4">
        <f t="shared" si="70"/>
        <v>448.3</v>
      </c>
      <c r="J178" s="4">
        <f t="shared" si="70"/>
        <v>485.9</v>
      </c>
      <c r="K178" s="4">
        <f t="shared" si="70"/>
        <v>568.3</v>
      </c>
      <c r="L178" s="4">
        <f t="shared" si="70"/>
        <v>596.6</v>
      </c>
      <c r="M178" s="4">
        <f t="shared" si="70"/>
        <v>647.7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>
      <c r="A179" s="18" t="s">
        <v>21</v>
      </c>
      <c r="B179" s="4"/>
      <c r="C179" s="4"/>
      <c r="D179" s="4"/>
      <c r="E179" s="4"/>
      <c r="F179" s="4"/>
      <c r="G179" s="4"/>
      <c r="H179" s="4">
        <f t="shared" si="70"/>
        <v>-149.69999999999993</v>
      </c>
      <c r="I179" s="4">
        <f t="shared" si="70"/>
        <v>-155.20000000000005</v>
      </c>
      <c r="J179" s="4">
        <f t="shared" si="70"/>
        <v>-152.49999999999977</v>
      </c>
      <c r="K179" s="4">
        <f t="shared" si="70"/>
        <v>-221.19999999999982</v>
      </c>
      <c r="L179" s="4">
        <f t="shared" si="70"/>
        <v>-269.4000000000001</v>
      </c>
      <c r="M179" s="4">
        <f t="shared" si="70"/>
        <v>-290.4000000000001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>
      <c r="A180" s="23" t="s">
        <v>124</v>
      </c>
      <c r="B180" s="4"/>
      <c r="C180" s="4"/>
      <c r="D180" s="4"/>
      <c r="E180" s="4"/>
      <c r="F180" s="4"/>
      <c r="G180" s="4"/>
      <c r="H180" s="4">
        <f aca="true" t="shared" si="71" ref="H180:M180">H174-H178</f>
        <v>433.2</v>
      </c>
      <c r="I180" s="4">
        <f t="shared" si="71"/>
        <v>460.99999999999994</v>
      </c>
      <c r="J180" s="4">
        <f t="shared" si="71"/>
        <v>505.30000000000007</v>
      </c>
      <c r="K180" s="4">
        <f t="shared" si="71"/>
        <v>463.70000000000005</v>
      </c>
      <c r="L180" s="4">
        <f t="shared" si="71"/>
        <v>458.4</v>
      </c>
      <c r="M180" s="4">
        <f t="shared" si="71"/>
        <v>443.5999999999999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>
      <c r="A181" s="2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>
      <c r="A182" s="18" t="s">
        <v>107</v>
      </c>
      <c r="B182" s="4"/>
      <c r="C182" s="4"/>
      <c r="D182" s="4"/>
      <c r="E182" s="4"/>
      <c r="F182" s="4"/>
      <c r="G182" s="4"/>
      <c r="H182" s="4">
        <f aca="true" t="shared" si="72" ref="H182:M182">H174-H170</f>
        <v>20.398000000000025</v>
      </c>
      <c r="I182" s="4">
        <f t="shared" si="72"/>
        <v>-1.2580000000000382</v>
      </c>
      <c r="J182" s="4">
        <f t="shared" si="72"/>
        <v>11.881000000000085</v>
      </c>
      <c r="K182" s="4">
        <f t="shared" si="72"/>
        <v>-39.92399999999998</v>
      </c>
      <c r="L182" s="4">
        <f t="shared" si="72"/>
        <v>-121.17100000000005</v>
      </c>
      <c r="M182" s="4">
        <f t="shared" si="72"/>
        <v>-167.38900000000012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>
      <c r="A183" s="24" t="s">
        <v>118</v>
      </c>
      <c r="B183" s="4"/>
      <c r="C183" s="4"/>
      <c r="D183" s="4"/>
      <c r="E183" s="4"/>
      <c r="F183" s="4"/>
      <c r="G183" s="4"/>
      <c r="H183" s="4">
        <f aca="true" t="shared" si="73" ref="H183:M183">H178-H171</f>
        <v>-9.800000000000011</v>
      </c>
      <c r="I183" s="4">
        <f t="shared" si="73"/>
        <v>7.5</v>
      </c>
      <c r="J183" s="4">
        <f t="shared" si="73"/>
        <v>-4.5</v>
      </c>
      <c r="K183" s="4">
        <f t="shared" si="73"/>
        <v>64.89999999999998</v>
      </c>
      <c r="L183" s="4">
        <f t="shared" si="73"/>
        <v>67.80000000000007</v>
      </c>
      <c r="M183" s="4">
        <f t="shared" si="73"/>
        <v>78.20000000000005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>
      <c r="A184" s="24" t="s">
        <v>125</v>
      </c>
      <c r="B184" s="4"/>
      <c r="C184" s="4"/>
      <c r="D184" s="4"/>
      <c r="E184" s="4"/>
      <c r="F184" s="4"/>
      <c r="G184" s="4"/>
      <c r="H184" s="4">
        <f aca="true" t="shared" si="74" ref="H184:M184">H182-H183</f>
        <v>30.198000000000036</v>
      </c>
      <c r="I184" s="4">
        <f t="shared" si="74"/>
        <v>-8.758000000000038</v>
      </c>
      <c r="J184" s="4">
        <f t="shared" si="74"/>
        <v>16.381000000000085</v>
      </c>
      <c r="K184" s="4">
        <f t="shared" si="74"/>
        <v>-104.82399999999996</v>
      </c>
      <c r="L184" s="4">
        <f t="shared" si="74"/>
        <v>-188.97100000000012</v>
      </c>
      <c r="M184" s="4">
        <f t="shared" si="74"/>
        <v>-245.58900000000017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2:25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>
      <c r="A186" s="10" t="s">
        <v>37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>
      <c r="A187" s="18" t="s">
        <v>38</v>
      </c>
      <c r="B187" s="4"/>
      <c r="C187" s="4"/>
      <c r="D187" s="4"/>
      <c r="E187" s="4"/>
      <c r="F187" s="4"/>
      <c r="G187" s="4"/>
      <c r="H187" s="4"/>
      <c r="I187" s="4">
        <v>897</v>
      </c>
      <c r="J187" s="4">
        <v>953</v>
      </c>
      <c r="K187" s="4">
        <v>1036</v>
      </c>
      <c r="L187" s="4">
        <v>1112</v>
      </c>
      <c r="M187" s="4">
        <v>1181</v>
      </c>
      <c r="N187" s="4">
        <v>1262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>
      <c r="A188" s="1" t="s">
        <v>39</v>
      </c>
      <c r="B188" s="4"/>
      <c r="C188" s="4"/>
      <c r="D188" s="4"/>
      <c r="E188" s="4"/>
      <c r="F188" s="4"/>
      <c r="G188" s="4"/>
      <c r="H188" s="4"/>
      <c r="I188" s="4">
        <v>1055</v>
      </c>
      <c r="J188" s="4">
        <v>1129</v>
      </c>
      <c r="K188" s="4">
        <v>1203</v>
      </c>
      <c r="L188" s="4">
        <v>1269</v>
      </c>
      <c r="M188" s="4">
        <v>1332</v>
      </c>
      <c r="N188" s="4">
        <v>1396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>
      <c r="A189" s="1" t="s">
        <v>9</v>
      </c>
      <c r="B189" s="4"/>
      <c r="C189" s="4"/>
      <c r="D189" s="4"/>
      <c r="E189" s="4"/>
      <c r="F189" s="4"/>
      <c r="G189" s="4"/>
      <c r="H189" s="4"/>
      <c r="I189" s="4">
        <v>462</v>
      </c>
      <c r="J189" s="4">
        <v>488</v>
      </c>
      <c r="K189" s="4">
        <v>508</v>
      </c>
      <c r="L189" s="4">
        <v>527</v>
      </c>
      <c r="M189" s="4">
        <v>548</v>
      </c>
      <c r="N189" s="4">
        <v>566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>
      <c r="A190" s="1" t="s">
        <v>10</v>
      </c>
      <c r="B190" s="4"/>
      <c r="C190" s="4"/>
      <c r="D190" s="4"/>
      <c r="E190" s="4"/>
      <c r="F190" s="4"/>
      <c r="G190" s="4"/>
      <c r="H190" s="4"/>
      <c r="I190" s="4">
        <v>151</v>
      </c>
      <c r="J190" s="4">
        <v>166</v>
      </c>
      <c r="K190" s="4">
        <v>184</v>
      </c>
      <c r="L190" s="4">
        <v>196</v>
      </c>
      <c r="M190" s="4">
        <v>201</v>
      </c>
      <c r="N190" s="4">
        <v>206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>
      <c r="A191" s="1" t="s">
        <v>11</v>
      </c>
      <c r="B191" s="4"/>
      <c r="C191" s="4"/>
      <c r="D191" s="4"/>
      <c r="E191" s="4"/>
      <c r="F191" s="4"/>
      <c r="G191" s="4"/>
      <c r="H191" s="4"/>
      <c r="I191" s="4">
        <f aca="true" t="shared" si="75" ref="I191:N191">I188-I189-I190</f>
        <v>442</v>
      </c>
      <c r="J191" s="4">
        <f t="shared" si="75"/>
        <v>475</v>
      </c>
      <c r="K191" s="4">
        <f t="shared" si="75"/>
        <v>511</v>
      </c>
      <c r="L191" s="4">
        <f t="shared" si="75"/>
        <v>546</v>
      </c>
      <c r="M191" s="4">
        <f t="shared" si="75"/>
        <v>583</v>
      </c>
      <c r="N191" s="4">
        <f t="shared" si="75"/>
        <v>624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>
      <c r="A192" s="1" t="s">
        <v>12</v>
      </c>
      <c r="B192" s="4"/>
      <c r="C192" s="4"/>
      <c r="D192" s="4"/>
      <c r="E192" s="4"/>
      <c r="F192" s="4"/>
      <c r="G192" s="4"/>
      <c r="H192" s="4"/>
      <c r="I192" s="4">
        <f aca="true" t="shared" si="76" ref="I192:N192">I187-I188</f>
        <v>-158</v>
      </c>
      <c r="J192" s="4">
        <f t="shared" si="76"/>
        <v>-176</v>
      </c>
      <c r="K192" s="4">
        <f t="shared" si="76"/>
        <v>-167</v>
      </c>
      <c r="L192" s="4">
        <f t="shared" si="76"/>
        <v>-157</v>
      </c>
      <c r="M192" s="4">
        <f t="shared" si="76"/>
        <v>-151</v>
      </c>
      <c r="N192" s="4">
        <f t="shared" si="76"/>
        <v>-134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6" ht="12.75">
      <c r="A193" s="24" t="s">
        <v>121</v>
      </c>
      <c r="B193" s="4"/>
      <c r="C193" s="4"/>
      <c r="D193" s="4"/>
      <c r="E193" s="4"/>
      <c r="F193" s="4"/>
      <c r="G193" s="4"/>
      <c r="H193" s="4"/>
      <c r="I193" s="4">
        <f aca="true" t="shared" si="77" ref="I193:N193">I187-I191</f>
        <v>455</v>
      </c>
      <c r="J193" s="4">
        <f t="shared" si="77"/>
        <v>478</v>
      </c>
      <c r="K193" s="4">
        <f t="shared" si="77"/>
        <v>525</v>
      </c>
      <c r="L193" s="4">
        <f t="shared" si="77"/>
        <v>566</v>
      </c>
      <c r="M193" s="4">
        <f t="shared" si="77"/>
        <v>598</v>
      </c>
      <c r="N193" s="4">
        <f t="shared" si="77"/>
        <v>638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IV193" s="4"/>
    </row>
    <row r="194" spans="1:25" ht="12.7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>
      <c r="A195" s="18" t="s">
        <v>13</v>
      </c>
      <c r="B195" s="4"/>
      <c r="C195" s="4"/>
      <c r="D195" s="4"/>
      <c r="E195" s="4"/>
      <c r="F195" s="4"/>
      <c r="G195" s="4"/>
      <c r="H195" s="4"/>
      <c r="I195" s="4">
        <f>'Revenue Legislation'!I43</f>
        <v>0</v>
      </c>
      <c r="J195" s="4">
        <f>'Revenue Legislation'!J43</f>
        <v>0.139</v>
      </c>
      <c r="K195" s="4">
        <f>'Revenue Legislation'!K43</f>
        <v>3.4779999999999998</v>
      </c>
      <c r="L195" s="4">
        <f>'Revenue Legislation'!L43</f>
        <v>20.642</v>
      </c>
      <c r="M195" s="4">
        <f>'Revenue Legislation'!M43</f>
        <v>24.79</v>
      </c>
      <c r="N195" s="4">
        <f>'Revenue Legislation'!N43</f>
        <v>35.866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>
      <c r="A196" s="1" t="s">
        <v>14</v>
      </c>
      <c r="B196" s="4"/>
      <c r="C196" s="4"/>
      <c r="D196" s="4"/>
      <c r="E196" s="4"/>
      <c r="F196" s="4"/>
      <c r="G196" s="4"/>
      <c r="H196" s="4"/>
      <c r="I196" s="4">
        <f>'Mandatory Outlay Legislation'!I41</f>
        <v>0</v>
      </c>
      <c r="J196" s="4">
        <f>'Mandatory Outlay Legislation'!J41</f>
        <v>15.5</v>
      </c>
      <c r="K196" s="4">
        <f>'Mandatory Outlay Legislation'!K41</f>
        <v>-0.5</v>
      </c>
      <c r="L196" s="4">
        <f>'Mandatory Outlay Legislation'!L41</f>
        <v>-11.1</v>
      </c>
      <c r="M196" s="4">
        <f>'Mandatory Outlay Legislation'!M41</f>
        <v>-8.4</v>
      </c>
      <c r="N196" s="4">
        <f>'Mandatory Outlay Legislation'!N41</f>
        <v>-6.2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>
      <c r="A197" s="24" t="s">
        <v>122</v>
      </c>
      <c r="B197" s="4"/>
      <c r="C197" s="4"/>
      <c r="D197" s="4"/>
      <c r="E197" s="4"/>
      <c r="F197" s="4"/>
      <c r="G197" s="4"/>
      <c r="H197" s="4"/>
      <c r="I197" s="4">
        <f aca="true" t="shared" si="78" ref="I197:N197">I195-I196</f>
        <v>0</v>
      </c>
      <c r="J197" s="4">
        <f t="shared" si="78"/>
        <v>-15.361</v>
      </c>
      <c r="K197" s="4">
        <f t="shared" si="78"/>
        <v>3.9779999999999998</v>
      </c>
      <c r="L197" s="4">
        <f t="shared" si="78"/>
        <v>31.741999999999997</v>
      </c>
      <c r="M197" s="4">
        <f t="shared" si="78"/>
        <v>33.19</v>
      </c>
      <c r="N197" s="4">
        <f t="shared" si="78"/>
        <v>42.066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>
      <c r="A198" s="2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>
      <c r="A199" s="18" t="s">
        <v>15</v>
      </c>
      <c r="B199" s="4"/>
      <c r="C199" s="4"/>
      <c r="D199" s="4"/>
      <c r="E199" s="4"/>
      <c r="F199" s="4"/>
      <c r="G199" s="4"/>
      <c r="H199" s="4"/>
      <c r="I199" s="4">
        <f aca="true" t="shared" si="79" ref="I199:N199">I187+I195</f>
        <v>897</v>
      </c>
      <c r="J199" s="4">
        <f t="shared" si="79"/>
        <v>953.139</v>
      </c>
      <c r="K199" s="4">
        <f t="shared" si="79"/>
        <v>1039.478</v>
      </c>
      <c r="L199" s="4">
        <f t="shared" si="79"/>
        <v>1132.642</v>
      </c>
      <c r="M199" s="4">
        <f t="shared" si="79"/>
        <v>1205.79</v>
      </c>
      <c r="N199" s="4">
        <f t="shared" si="79"/>
        <v>1297.866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>
      <c r="A200" s="1" t="s">
        <v>16</v>
      </c>
      <c r="B200" s="4"/>
      <c r="C200" s="4"/>
      <c r="D200" s="4"/>
      <c r="E200" s="4"/>
      <c r="F200" s="4"/>
      <c r="G200" s="4"/>
      <c r="H200" s="4"/>
      <c r="I200" s="4">
        <f aca="true" t="shared" si="80" ref="I200:N200">I191+I196</f>
        <v>442</v>
      </c>
      <c r="J200" s="4">
        <f t="shared" si="80"/>
        <v>490.5</v>
      </c>
      <c r="K200" s="4">
        <f t="shared" si="80"/>
        <v>510.5</v>
      </c>
      <c r="L200" s="4">
        <f t="shared" si="80"/>
        <v>534.9</v>
      </c>
      <c r="M200" s="4">
        <f t="shared" si="80"/>
        <v>574.6</v>
      </c>
      <c r="N200" s="4">
        <f t="shared" si="80"/>
        <v>617.8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>
      <c r="A201" s="24" t="s">
        <v>123</v>
      </c>
      <c r="B201" s="4"/>
      <c r="C201" s="4"/>
      <c r="D201" s="4"/>
      <c r="E201" s="4"/>
      <c r="F201" s="4"/>
      <c r="G201" s="4"/>
      <c r="H201" s="4"/>
      <c r="I201" s="4">
        <f aca="true" t="shared" si="81" ref="I201:N201">I199-I200</f>
        <v>455</v>
      </c>
      <c r="J201" s="4">
        <f t="shared" si="81"/>
        <v>462.639</v>
      </c>
      <c r="K201" s="4">
        <f t="shared" si="81"/>
        <v>528.9780000000001</v>
      </c>
      <c r="L201" s="4">
        <f t="shared" si="81"/>
        <v>597.7420000000001</v>
      </c>
      <c r="M201" s="4">
        <f t="shared" si="81"/>
        <v>631.1899999999999</v>
      </c>
      <c r="N201" s="4">
        <f t="shared" si="81"/>
        <v>680.066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>
      <c r="A203" s="18" t="s">
        <v>17</v>
      </c>
      <c r="B203" s="4"/>
      <c r="C203" s="4"/>
      <c r="D203" s="4"/>
      <c r="E203" s="4"/>
      <c r="F203" s="4"/>
      <c r="G203" s="4"/>
      <c r="H203" s="4"/>
      <c r="I203" s="4">
        <f aca="true" t="shared" si="82" ref="I203:N208">I4</f>
        <v>909.3</v>
      </c>
      <c r="J203" s="4">
        <f t="shared" si="82"/>
        <v>991.2</v>
      </c>
      <c r="K203" s="4">
        <f t="shared" si="82"/>
        <v>1032</v>
      </c>
      <c r="L203" s="4">
        <f t="shared" si="82"/>
        <v>1055</v>
      </c>
      <c r="M203" s="4">
        <f t="shared" si="82"/>
        <v>1091.3</v>
      </c>
      <c r="N203" s="4">
        <f t="shared" si="82"/>
        <v>1154.4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>
      <c r="A204" s="1" t="s">
        <v>18</v>
      </c>
      <c r="B204" s="4"/>
      <c r="C204" s="4"/>
      <c r="D204" s="4"/>
      <c r="E204" s="4"/>
      <c r="F204" s="4"/>
      <c r="G204" s="4"/>
      <c r="H204" s="4"/>
      <c r="I204" s="4">
        <f t="shared" si="82"/>
        <v>1064.5</v>
      </c>
      <c r="J204" s="4">
        <f t="shared" si="82"/>
        <v>1143.6999999999998</v>
      </c>
      <c r="K204" s="4">
        <f t="shared" si="82"/>
        <v>1253.1999999999998</v>
      </c>
      <c r="L204" s="4">
        <f t="shared" si="82"/>
        <v>1324.4</v>
      </c>
      <c r="M204" s="4">
        <f t="shared" si="82"/>
        <v>1381.7</v>
      </c>
      <c r="N204" s="4">
        <f t="shared" si="82"/>
        <v>1409.5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>
      <c r="A205" s="1" t="s">
        <v>19</v>
      </c>
      <c r="B205" s="4"/>
      <c r="C205" s="4"/>
      <c r="D205" s="4"/>
      <c r="E205" s="4"/>
      <c r="F205" s="4"/>
      <c r="G205" s="4"/>
      <c r="H205" s="4"/>
      <c r="I205" s="4">
        <f t="shared" si="82"/>
        <v>464.4</v>
      </c>
      <c r="J205" s="4">
        <f t="shared" si="82"/>
        <v>488.8</v>
      </c>
      <c r="K205" s="4">
        <f t="shared" si="82"/>
        <v>500.5</v>
      </c>
      <c r="L205" s="4">
        <f t="shared" si="82"/>
        <v>533.3</v>
      </c>
      <c r="M205" s="4">
        <f t="shared" si="82"/>
        <v>534.6</v>
      </c>
      <c r="N205" s="4">
        <f t="shared" si="82"/>
        <v>541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>
      <c r="A206" s="1" t="s">
        <v>20</v>
      </c>
      <c r="B206" s="4"/>
      <c r="C206" s="4"/>
      <c r="D206" s="4"/>
      <c r="E206" s="4"/>
      <c r="F206" s="4"/>
      <c r="G206" s="4"/>
      <c r="H206" s="4"/>
      <c r="I206" s="4">
        <f t="shared" si="82"/>
        <v>151.8</v>
      </c>
      <c r="J206" s="4">
        <f t="shared" si="82"/>
        <v>169</v>
      </c>
      <c r="K206" s="4">
        <f t="shared" si="82"/>
        <v>184.4</v>
      </c>
      <c r="L206" s="4">
        <f t="shared" si="82"/>
        <v>194.5</v>
      </c>
      <c r="M206" s="4">
        <f t="shared" si="82"/>
        <v>199.4</v>
      </c>
      <c r="N206" s="4">
        <f t="shared" si="82"/>
        <v>198.7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>
      <c r="A207" s="1" t="s">
        <v>112</v>
      </c>
      <c r="B207" s="4"/>
      <c r="C207" s="4"/>
      <c r="D207" s="4"/>
      <c r="E207" s="4"/>
      <c r="F207" s="4"/>
      <c r="G207" s="4"/>
      <c r="H207" s="4"/>
      <c r="I207" s="4">
        <f t="shared" si="82"/>
        <v>448.3</v>
      </c>
      <c r="J207" s="4">
        <f t="shared" si="82"/>
        <v>485.9</v>
      </c>
      <c r="K207" s="4">
        <f t="shared" si="82"/>
        <v>568.3</v>
      </c>
      <c r="L207" s="4">
        <f t="shared" si="82"/>
        <v>596.6</v>
      </c>
      <c r="M207" s="4">
        <f t="shared" si="82"/>
        <v>647.7</v>
      </c>
      <c r="N207" s="4">
        <f t="shared" si="82"/>
        <v>669.8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>
      <c r="A208" s="18" t="s">
        <v>21</v>
      </c>
      <c r="B208" s="4"/>
      <c r="C208" s="4"/>
      <c r="D208" s="4"/>
      <c r="E208" s="4"/>
      <c r="F208" s="4"/>
      <c r="G208" s="4"/>
      <c r="H208" s="4"/>
      <c r="I208" s="4">
        <f t="shared" si="82"/>
        <v>-155.20000000000005</v>
      </c>
      <c r="J208" s="4">
        <f t="shared" si="82"/>
        <v>-152.49999999999977</v>
      </c>
      <c r="K208" s="4">
        <f t="shared" si="82"/>
        <v>-221.19999999999982</v>
      </c>
      <c r="L208" s="4">
        <f t="shared" si="82"/>
        <v>-269.4000000000001</v>
      </c>
      <c r="M208" s="4">
        <f t="shared" si="82"/>
        <v>-290.4000000000001</v>
      </c>
      <c r="N208" s="4">
        <f t="shared" si="82"/>
        <v>-255.0999999999999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>
      <c r="A209" s="23" t="s">
        <v>124</v>
      </c>
      <c r="B209" s="4"/>
      <c r="C209" s="4"/>
      <c r="D209" s="4"/>
      <c r="E209" s="4"/>
      <c r="F209" s="4"/>
      <c r="G209" s="4"/>
      <c r="H209" s="4"/>
      <c r="I209" s="4">
        <f aca="true" t="shared" si="83" ref="I209:N209">I203-I207</f>
        <v>460.99999999999994</v>
      </c>
      <c r="J209" s="4">
        <f t="shared" si="83"/>
        <v>505.30000000000007</v>
      </c>
      <c r="K209" s="4">
        <f t="shared" si="83"/>
        <v>463.70000000000005</v>
      </c>
      <c r="L209" s="4">
        <f t="shared" si="83"/>
        <v>458.4</v>
      </c>
      <c r="M209" s="4">
        <f t="shared" si="83"/>
        <v>443.5999999999999</v>
      </c>
      <c r="N209" s="4">
        <f t="shared" si="83"/>
        <v>484.60000000000014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>
      <c r="A210" s="1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>
      <c r="A211" s="18" t="s">
        <v>107</v>
      </c>
      <c r="B211" s="4"/>
      <c r="C211" s="4"/>
      <c r="D211" s="4"/>
      <c r="E211" s="4"/>
      <c r="F211" s="4"/>
      <c r="G211" s="4"/>
      <c r="H211" s="4"/>
      <c r="I211" s="4">
        <f aca="true" t="shared" si="84" ref="I211:N211">I203-I199</f>
        <v>12.299999999999955</v>
      </c>
      <c r="J211" s="4">
        <f t="shared" si="84"/>
        <v>38.061000000000035</v>
      </c>
      <c r="K211" s="4">
        <f t="shared" si="84"/>
        <v>-7.4780000000000655</v>
      </c>
      <c r="L211" s="4">
        <f t="shared" si="84"/>
        <v>-77.64200000000005</v>
      </c>
      <c r="M211" s="4">
        <f t="shared" si="84"/>
        <v>-114.49000000000001</v>
      </c>
      <c r="N211" s="4">
        <f t="shared" si="84"/>
        <v>-143.4659999999999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>
      <c r="A212" s="24" t="s">
        <v>118</v>
      </c>
      <c r="B212" s="4"/>
      <c r="C212" s="4"/>
      <c r="D212" s="4"/>
      <c r="E212" s="4"/>
      <c r="F212" s="4"/>
      <c r="G212" s="4"/>
      <c r="H212" s="4"/>
      <c r="I212" s="4">
        <f aca="true" t="shared" si="85" ref="I212:N212">I207-I200</f>
        <v>6.300000000000011</v>
      </c>
      <c r="J212" s="4">
        <f t="shared" si="85"/>
        <v>-4.600000000000023</v>
      </c>
      <c r="K212" s="4">
        <f t="shared" si="85"/>
        <v>57.799999999999955</v>
      </c>
      <c r="L212" s="4">
        <f t="shared" si="85"/>
        <v>61.700000000000045</v>
      </c>
      <c r="M212" s="4">
        <f t="shared" si="85"/>
        <v>73.10000000000002</v>
      </c>
      <c r="N212" s="4">
        <f t="shared" si="85"/>
        <v>52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>
      <c r="A213" s="24" t="s">
        <v>125</v>
      </c>
      <c r="B213" s="4"/>
      <c r="C213" s="4"/>
      <c r="D213" s="4"/>
      <c r="E213" s="4"/>
      <c r="F213" s="4"/>
      <c r="G213" s="4"/>
      <c r="H213" s="4"/>
      <c r="I213" s="4">
        <f aca="true" t="shared" si="86" ref="I213:N213">I211-I212</f>
        <v>5.999999999999943</v>
      </c>
      <c r="J213" s="4">
        <f t="shared" si="86"/>
        <v>42.66100000000006</v>
      </c>
      <c r="K213" s="4">
        <f t="shared" si="86"/>
        <v>-65.27800000000002</v>
      </c>
      <c r="L213" s="4">
        <f t="shared" si="86"/>
        <v>-139.3420000000001</v>
      </c>
      <c r="M213" s="4">
        <f t="shared" si="86"/>
        <v>-187.59000000000003</v>
      </c>
      <c r="N213" s="4">
        <f t="shared" si="86"/>
        <v>-195.4659999999999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2:25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>
      <c r="A215" s="10" t="s">
        <v>40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>
      <c r="A216" s="18" t="s">
        <v>41</v>
      </c>
      <c r="B216" s="4"/>
      <c r="C216" s="4"/>
      <c r="D216" s="4"/>
      <c r="E216" s="4"/>
      <c r="F216" s="4"/>
      <c r="G216" s="4"/>
      <c r="H216" s="4"/>
      <c r="I216" s="4"/>
      <c r="J216" s="4">
        <v>983</v>
      </c>
      <c r="K216" s="4">
        <v>1069</v>
      </c>
      <c r="L216" s="4">
        <v>1140</v>
      </c>
      <c r="M216" s="4">
        <v>1209</v>
      </c>
      <c r="N216" s="4">
        <v>1280</v>
      </c>
      <c r="O216" s="4">
        <v>1359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>
      <c r="A217" s="1" t="s">
        <v>42</v>
      </c>
      <c r="B217" s="4"/>
      <c r="C217" s="4"/>
      <c r="D217" s="4"/>
      <c r="E217" s="4"/>
      <c r="F217" s="4"/>
      <c r="G217" s="4"/>
      <c r="H217" s="4"/>
      <c r="I217" s="4"/>
      <c r="J217" s="4">
        <v>1138</v>
      </c>
      <c r="K217" s="4">
        <v>1209</v>
      </c>
      <c r="L217" s="4">
        <v>1280</v>
      </c>
      <c r="M217" s="4">
        <v>1344</v>
      </c>
      <c r="N217" s="4">
        <v>1410</v>
      </c>
      <c r="O217" s="4">
        <v>1480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>
      <c r="A218" s="1" t="s">
        <v>9</v>
      </c>
      <c r="B218" s="4"/>
      <c r="C218" s="4"/>
      <c r="D218" s="4"/>
      <c r="E218" s="4"/>
      <c r="F218" s="4"/>
      <c r="G218" s="4"/>
      <c r="H218" s="4"/>
      <c r="I218" s="4"/>
      <c r="J218" s="4">
        <v>486</v>
      </c>
      <c r="K218" s="4">
        <v>511</v>
      </c>
      <c r="L218" s="4">
        <v>527</v>
      </c>
      <c r="M218" s="4">
        <v>548</v>
      </c>
      <c r="N218" s="4">
        <v>567</v>
      </c>
      <c r="O218" s="4">
        <v>589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>
      <c r="A219" s="1" t="s">
        <v>10</v>
      </c>
      <c r="B219" s="4"/>
      <c r="C219" s="4"/>
      <c r="D219" s="4"/>
      <c r="E219" s="4"/>
      <c r="F219" s="4"/>
      <c r="G219" s="4"/>
      <c r="H219" s="4"/>
      <c r="I219" s="4"/>
      <c r="J219" s="4">
        <v>169</v>
      </c>
      <c r="K219" s="4">
        <v>182</v>
      </c>
      <c r="L219" s="4">
        <v>192</v>
      </c>
      <c r="M219" s="4">
        <v>198</v>
      </c>
      <c r="N219" s="4">
        <v>203</v>
      </c>
      <c r="O219" s="4">
        <v>206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>
      <c r="A220" s="1" t="s">
        <v>11</v>
      </c>
      <c r="B220" s="4"/>
      <c r="C220" s="4"/>
      <c r="D220" s="4"/>
      <c r="E220" s="4"/>
      <c r="F220" s="4"/>
      <c r="G220" s="4"/>
      <c r="H220" s="4"/>
      <c r="I220" s="4"/>
      <c r="J220" s="4">
        <f aca="true" t="shared" si="87" ref="J220:O220">J217-J218-J219</f>
        <v>483</v>
      </c>
      <c r="K220" s="4">
        <f t="shared" si="87"/>
        <v>516</v>
      </c>
      <c r="L220" s="4">
        <f t="shared" si="87"/>
        <v>561</v>
      </c>
      <c r="M220" s="4">
        <f t="shared" si="87"/>
        <v>598</v>
      </c>
      <c r="N220" s="4">
        <f t="shared" si="87"/>
        <v>640</v>
      </c>
      <c r="O220" s="4">
        <f t="shared" si="87"/>
        <v>685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>
      <c r="A221" s="1" t="s">
        <v>12</v>
      </c>
      <c r="B221" s="4"/>
      <c r="C221" s="4"/>
      <c r="D221" s="4"/>
      <c r="E221" s="4"/>
      <c r="F221" s="4"/>
      <c r="G221" s="4"/>
      <c r="H221" s="4"/>
      <c r="I221" s="4"/>
      <c r="J221" s="4">
        <f aca="true" t="shared" si="88" ref="J221:O221">J216-J217</f>
        <v>-155</v>
      </c>
      <c r="K221" s="4">
        <f t="shared" si="88"/>
        <v>-140</v>
      </c>
      <c r="L221" s="4">
        <f t="shared" si="88"/>
        <v>-140</v>
      </c>
      <c r="M221" s="4">
        <f t="shared" si="88"/>
        <v>-135</v>
      </c>
      <c r="N221" s="4">
        <f t="shared" si="88"/>
        <v>-130</v>
      </c>
      <c r="O221" s="4">
        <f t="shared" si="88"/>
        <v>-121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>
      <c r="A222" s="24" t="s">
        <v>121</v>
      </c>
      <c r="B222" s="4"/>
      <c r="C222" s="4"/>
      <c r="D222" s="4"/>
      <c r="E222" s="4"/>
      <c r="F222" s="4"/>
      <c r="G222" s="4"/>
      <c r="H222" s="4"/>
      <c r="I222" s="4"/>
      <c r="J222" s="4">
        <f aca="true" t="shared" si="89" ref="J222:O222">J216-J220</f>
        <v>500</v>
      </c>
      <c r="K222" s="4">
        <f t="shared" si="89"/>
        <v>553</v>
      </c>
      <c r="L222" s="4">
        <f t="shared" si="89"/>
        <v>579</v>
      </c>
      <c r="M222" s="4">
        <f t="shared" si="89"/>
        <v>611</v>
      </c>
      <c r="N222" s="4">
        <f t="shared" si="89"/>
        <v>640</v>
      </c>
      <c r="O222" s="4">
        <f t="shared" si="89"/>
        <v>674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>
      <c r="A224" s="18" t="s">
        <v>13</v>
      </c>
      <c r="B224" s="4"/>
      <c r="C224" s="4"/>
      <c r="D224" s="4"/>
      <c r="E224" s="4"/>
      <c r="F224" s="4"/>
      <c r="G224" s="4"/>
      <c r="H224" s="4"/>
      <c r="I224" s="4"/>
      <c r="J224" s="4">
        <f>'Revenue Legislation'!J44</f>
        <v>0.455</v>
      </c>
      <c r="K224" s="4">
        <f>'Revenue Legislation'!K44</f>
        <v>-0.691</v>
      </c>
      <c r="L224" s="4">
        <f>'Revenue Legislation'!L44</f>
        <v>15.381</v>
      </c>
      <c r="M224" s="4">
        <f>'Revenue Legislation'!M44</f>
        <v>19.16900000000001</v>
      </c>
      <c r="N224" s="4">
        <f>'Revenue Legislation'!N44</f>
        <v>29.571999999999996</v>
      </c>
      <c r="O224" s="4">
        <f>'Revenue Legislation'!O44</f>
        <v>61.729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>
      <c r="A225" s="1" t="s">
        <v>14</v>
      </c>
      <c r="B225" s="4"/>
      <c r="C225" s="4"/>
      <c r="D225" s="4"/>
      <c r="E225" s="4"/>
      <c r="F225" s="4"/>
      <c r="G225" s="4"/>
      <c r="H225" s="4"/>
      <c r="I225" s="4"/>
      <c r="J225" s="4">
        <f>'Mandatory Outlay Legislation'!J42</f>
        <v>14.1</v>
      </c>
      <c r="K225" s="4">
        <f>'Mandatory Outlay Legislation'!K42</f>
        <v>-6.1</v>
      </c>
      <c r="L225" s="4">
        <f>'Mandatory Outlay Legislation'!L42</f>
        <v>-19.3</v>
      </c>
      <c r="M225" s="4">
        <f>'Mandatory Outlay Legislation'!M42</f>
        <v>-17.3</v>
      </c>
      <c r="N225" s="4">
        <f>'Mandatory Outlay Legislation'!N42</f>
        <v>-15.8</v>
      </c>
      <c r="O225" s="4">
        <f>'Mandatory Outlay Legislation'!O42</f>
        <v>-35.1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>
      <c r="A226" s="24" t="s">
        <v>122</v>
      </c>
      <c r="B226" s="4"/>
      <c r="C226" s="4"/>
      <c r="D226" s="4"/>
      <c r="E226" s="4"/>
      <c r="F226" s="4"/>
      <c r="G226" s="4"/>
      <c r="H226" s="4"/>
      <c r="I226" s="4"/>
      <c r="J226" s="4">
        <f aca="true" t="shared" si="90" ref="J226:O226">J224-J225</f>
        <v>-13.645</v>
      </c>
      <c r="K226" s="4">
        <f t="shared" si="90"/>
        <v>5.409</v>
      </c>
      <c r="L226" s="4">
        <f t="shared" si="90"/>
        <v>34.681</v>
      </c>
      <c r="M226" s="4">
        <f t="shared" si="90"/>
        <v>36.46900000000001</v>
      </c>
      <c r="N226" s="4">
        <f t="shared" si="90"/>
        <v>45.372</v>
      </c>
      <c r="O226" s="4">
        <f t="shared" si="90"/>
        <v>96.82900000000001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>
      <c r="A227" s="2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>
      <c r="A228" s="18" t="s">
        <v>15</v>
      </c>
      <c r="B228" s="4"/>
      <c r="C228" s="4"/>
      <c r="D228" s="4"/>
      <c r="E228" s="4"/>
      <c r="F228" s="4"/>
      <c r="G228" s="4"/>
      <c r="H228" s="4"/>
      <c r="I228" s="4"/>
      <c r="J228" s="4">
        <f aca="true" t="shared" si="91" ref="J228:O228">J216+J224</f>
        <v>983.455</v>
      </c>
      <c r="K228" s="4">
        <f t="shared" si="91"/>
        <v>1068.309</v>
      </c>
      <c r="L228" s="4">
        <f t="shared" si="91"/>
        <v>1155.381</v>
      </c>
      <c r="M228" s="4">
        <f t="shared" si="91"/>
        <v>1228.169</v>
      </c>
      <c r="N228" s="4">
        <f t="shared" si="91"/>
        <v>1309.572</v>
      </c>
      <c r="O228" s="4">
        <f t="shared" si="91"/>
        <v>1420.729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>
      <c r="A229" s="1" t="s">
        <v>16</v>
      </c>
      <c r="B229" s="4"/>
      <c r="C229" s="4"/>
      <c r="D229" s="4"/>
      <c r="E229" s="4"/>
      <c r="F229" s="4"/>
      <c r="G229" s="4"/>
      <c r="H229" s="4"/>
      <c r="I229" s="4"/>
      <c r="J229" s="4">
        <f aca="true" t="shared" si="92" ref="J229:O229">J220+J225</f>
        <v>497.1</v>
      </c>
      <c r="K229" s="4">
        <f t="shared" si="92"/>
        <v>509.9</v>
      </c>
      <c r="L229" s="4">
        <f t="shared" si="92"/>
        <v>541.7</v>
      </c>
      <c r="M229" s="4">
        <f t="shared" si="92"/>
        <v>580.7</v>
      </c>
      <c r="N229" s="4">
        <f t="shared" si="92"/>
        <v>624.2</v>
      </c>
      <c r="O229" s="4">
        <f t="shared" si="92"/>
        <v>649.9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>
      <c r="A230" s="24" t="s">
        <v>123</v>
      </c>
      <c r="B230" s="4"/>
      <c r="C230" s="4"/>
      <c r="D230" s="4"/>
      <c r="E230" s="4"/>
      <c r="F230" s="4"/>
      <c r="G230" s="4"/>
      <c r="H230" s="4"/>
      <c r="I230" s="4"/>
      <c r="J230" s="4">
        <f aca="true" t="shared" si="93" ref="J230:O230">J228-J229</f>
        <v>486.355</v>
      </c>
      <c r="K230" s="4">
        <f t="shared" si="93"/>
        <v>558.409</v>
      </c>
      <c r="L230" s="4">
        <f t="shared" si="93"/>
        <v>613.681</v>
      </c>
      <c r="M230" s="4">
        <f t="shared" si="93"/>
        <v>647.469</v>
      </c>
      <c r="N230" s="4">
        <f t="shared" si="93"/>
        <v>685.3719999999998</v>
      </c>
      <c r="O230" s="4">
        <f t="shared" si="93"/>
        <v>770.8290000000001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>
      <c r="A231" s="2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>
      <c r="A232" s="18" t="s">
        <v>17</v>
      </c>
      <c r="B232" s="4"/>
      <c r="C232" s="4"/>
      <c r="D232" s="4"/>
      <c r="E232" s="4"/>
      <c r="F232" s="4"/>
      <c r="G232" s="4"/>
      <c r="H232" s="4"/>
      <c r="I232" s="4"/>
      <c r="J232" s="4">
        <f aca="true" t="shared" si="94" ref="J232:O237">J4</f>
        <v>991.2</v>
      </c>
      <c r="K232" s="4">
        <f t="shared" si="94"/>
        <v>1032</v>
      </c>
      <c r="L232" s="4">
        <f t="shared" si="94"/>
        <v>1055</v>
      </c>
      <c r="M232" s="4">
        <f t="shared" si="94"/>
        <v>1091.3</v>
      </c>
      <c r="N232" s="4">
        <f t="shared" si="94"/>
        <v>1154.4</v>
      </c>
      <c r="O232" s="4">
        <f t="shared" si="94"/>
        <v>1258.6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>
      <c r="A233" s="1" t="s">
        <v>18</v>
      </c>
      <c r="B233" s="4"/>
      <c r="C233" s="4"/>
      <c r="D233" s="4"/>
      <c r="E233" s="4"/>
      <c r="F233" s="4"/>
      <c r="G233" s="4"/>
      <c r="H233" s="4"/>
      <c r="I233" s="4"/>
      <c r="J233" s="4">
        <f t="shared" si="94"/>
        <v>1143.6999999999998</v>
      </c>
      <c r="K233" s="4">
        <f t="shared" si="94"/>
        <v>1253.1999999999998</v>
      </c>
      <c r="L233" s="4">
        <f t="shared" si="94"/>
        <v>1324.4</v>
      </c>
      <c r="M233" s="4">
        <f t="shared" si="94"/>
        <v>1381.7</v>
      </c>
      <c r="N233" s="4">
        <f t="shared" si="94"/>
        <v>1409.5</v>
      </c>
      <c r="O233" s="4">
        <f t="shared" si="94"/>
        <v>1461.9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>
      <c r="A234" s="1" t="s">
        <v>19</v>
      </c>
      <c r="B234" s="4"/>
      <c r="C234" s="4"/>
      <c r="D234" s="4"/>
      <c r="E234" s="4"/>
      <c r="F234" s="4"/>
      <c r="G234" s="4"/>
      <c r="H234" s="4"/>
      <c r="I234" s="4"/>
      <c r="J234" s="4">
        <f t="shared" si="94"/>
        <v>488.8</v>
      </c>
      <c r="K234" s="4">
        <f t="shared" si="94"/>
        <v>500.5</v>
      </c>
      <c r="L234" s="4">
        <f t="shared" si="94"/>
        <v>533.3</v>
      </c>
      <c r="M234" s="4">
        <f t="shared" si="94"/>
        <v>534.6</v>
      </c>
      <c r="N234" s="4">
        <f t="shared" si="94"/>
        <v>541</v>
      </c>
      <c r="O234" s="4">
        <f t="shared" si="94"/>
        <v>543.9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>
      <c r="A235" s="1" t="s">
        <v>20</v>
      </c>
      <c r="B235" s="4"/>
      <c r="C235" s="4"/>
      <c r="D235" s="4"/>
      <c r="E235" s="4"/>
      <c r="F235" s="4"/>
      <c r="G235" s="4"/>
      <c r="H235" s="4"/>
      <c r="I235" s="4"/>
      <c r="J235" s="4">
        <f t="shared" si="94"/>
        <v>169</v>
      </c>
      <c r="K235" s="4">
        <f t="shared" si="94"/>
        <v>184.4</v>
      </c>
      <c r="L235" s="4">
        <f t="shared" si="94"/>
        <v>194.5</v>
      </c>
      <c r="M235" s="4">
        <f t="shared" si="94"/>
        <v>199.4</v>
      </c>
      <c r="N235" s="4">
        <f t="shared" si="94"/>
        <v>198.7</v>
      </c>
      <c r="O235" s="4">
        <f t="shared" si="94"/>
        <v>203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>
      <c r="A236" s="1" t="s">
        <v>112</v>
      </c>
      <c r="B236" s="4"/>
      <c r="C236" s="4"/>
      <c r="D236" s="4"/>
      <c r="E236" s="4"/>
      <c r="F236" s="4"/>
      <c r="G236" s="4"/>
      <c r="H236" s="4"/>
      <c r="I236" s="4"/>
      <c r="J236" s="4">
        <f t="shared" si="94"/>
        <v>485.9</v>
      </c>
      <c r="K236" s="4">
        <f t="shared" si="94"/>
        <v>568.3</v>
      </c>
      <c r="L236" s="4">
        <f t="shared" si="94"/>
        <v>596.6</v>
      </c>
      <c r="M236" s="4">
        <f t="shared" si="94"/>
        <v>647.7</v>
      </c>
      <c r="N236" s="4">
        <f t="shared" si="94"/>
        <v>669.8</v>
      </c>
      <c r="O236" s="4">
        <f t="shared" si="94"/>
        <v>715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>
      <c r="A237" s="18" t="s">
        <v>21</v>
      </c>
      <c r="B237" s="4"/>
      <c r="C237" s="4"/>
      <c r="D237" s="4"/>
      <c r="E237" s="4"/>
      <c r="F237" s="4"/>
      <c r="G237" s="4"/>
      <c r="H237" s="4"/>
      <c r="I237" s="4"/>
      <c r="J237" s="4">
        <f t="shared" si="94"/>
        <v>-152.49999999999977</v>
      </c>
      <c r="K237" s="4">
        <f t="shared" si="94"/>
        <v>-221.19999999999982</v>
      </c>
      <c r="L237" s="4">
        <f t="shared" si="94"/>
        <v>-269.4000000000001</v>
      </c>
      <c r="M237" s="4">
        <f t="shared" si="94"/>
        <v>-290.4000000000001</v>
      </c>
      <c r="N237" s="4">
        <f t="shared" si="94"/>
        <v>-255.0999999999999</v>
      </c>
      <c r="O237" s="4">
        <f t="shared" si="94"/>
        <v>-203.30000000000018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>
      <c r="A238" s="23" t="s">
        <v>124</v>
      </c>
      <c r="B238" s="4"/>
      <c r="C238" s="4"/>
      <c r="D238" s="4"/>
      <c r="E238" s="4"/>
      <c r="F238" s="4"/>
      <c r="G238" s="4"/>
      <c r="H238" s="4"/>
      <c r="I238" s="4"/>
      <c r="J238" s="4">
        <f aca="true" t="shared" si="95" ref="J238:O238">J232-J236</f>
        <v>505.30000000000007</v>
      </c>
      <c r="K238" s="4">
        <f t="shared" si="95"/>
        <v>463.70000000000005</v>
      </c>
      <c r="L238" s="4">
        <f t="shared" si="95"/>
        <v>458.4</v>
      </c>
      <c r="M238" s="4">
        <f t="shared" si="95"/>
        <v>443.5999999999999</v>
      </c>
      <c r="N238" s="4">
        <f t="shared" si="95"/>
        <v>484.60000000000014</v>
      </c>
      <c r="O238" s="4">
        <f t="shared" si="95"/>
        <v>543.5999999999999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>
      <c r="A239" s="1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>
      <c r="A240" s="18" t="s">
        <v>107</v>
      </c>
      <c r="B240" s="4"/>
      <c r="C240" s="4"/>
      <c r="D240" s="4"/>
      <c r="E240" s="4"/>
      <c r="F240" s="4"/>
      <c r="G240" s="4"/>
      <c r="H240" s="4"/>
      <c r="I240" s="4"/>
      <c r="J240" s="4">
        <f aca="true" t="shared" si="96" ref="J240:O240">J232-J228</f>
        <v>7.7450000000000045</v>
      </c>
      <c r="K240" s="4">
        <f t="shared" si="96"/>
        <v>-36.30899999999997</v>
      </c>
      <c r="L240" s="4">
        <f t="shared" si="96"/>
        <v>-100.38100000000009</v>
      </c>
      <c r="M240" s="4">
        <f t="shared" si="96"/>
        <v>-136.86900000000014</v>
      </c>
      <c r="N240" s="4">
        <f t="shared" si="96"/>
        <v>-155.1719999999998</v>
      </c>
      <c r="O240" s="4">
        <f t="shared" si="96"/>
        <v>-162.12900000000013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>
      <c r="A241" s="24" t="s">
        <v>118</v>
      </c>
      <c r="B241" s="4"/>
      <c r="C241" s="4"/>
      <c r="D241" s="4"/>
      <c r="E241" s="4"/>
      <c r="F241" s="4"/>
      <c r="G241" s="4"/>
      <c r="H241" s="4"/>
      <c r="I241" s="4"/>
      <c r="J241" s="4">
        <f aca="true" t="shared" si="97" ref="J241:O241">J236-J229</f>
        <v>-11.200000000000045</v>
      </c>
      <c r="K241" s="4">
        <f t="shared" si="97"/>
        <v>58.39999999999998</v>
      </c>
      <c r="L241" s="4">
        <f t="shared" si="97"/>
        <v>54.89999999999998</v>
      </c>
      <c r="M241" s="4">
        <f t="shared" si="97"/>
        <v>67</v>
      </c>
      <c r="N241" s="4">
        <f t="shared" si="97"/>
        <v>45.59999999999991</v>
      </c>
      <c r="O241" s="4">
        <f t="shared" si="97"/>
        <v>65.10000000000002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>
      <c r="A242" s="24" t="s">
        <v>125</v>
      </c>
      <c r="B242" s="4"/>
      <c r="C242" s="4"/>
      <c r="D242" s="4"/>
      <c r="E242" s="4"/>
      <c r="F242" s="4"/>
      <c r="G242" s="4"/>
      <c r="H242" s="4"/>
      <c r="I242" s="4"/>
      <c r="J242" s="4">
        <f aca="true" t="shared" si="98" ref="J242:O242">J240-J241</f>
        <v>18.94500000000005</v>
      </c>
      <c r="K242" s="4">
        <f t="shared" si="98"/>
        <v>-94.70899999999995</v>
      </c>
      <c r="L242" s="4">
        <f t="shared" si="98"/>
        <v>-155.28100000000006</v>
      </c>
      <c r="M242" s="4">
        <f t="shared" si="98"/>
        <v>-203.86900000000014</v>
      </c>
      <c r="N242" s="4">
        <f t="shared" si="98"/>
        <v>-200.7719999999997</v>
      </c>
      <c r="O242" s="4">
        <f t="shared" si="98"/>
        <v>-227.22900000000016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2:25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>
      <c r="A244" s="10" t="s">
        <v>43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>
      <c r="A245" s="18" t="s">
        <v>38</v>
      </c>
      <c r="B245" s="4"/>
      <c r="C245" s="4"/>
      <c r="D245" s="4"/>
      <c r="E245" s="4"/>
      <c r="F245" s="4"/>
      <c r="G245" s="4"/>
      <c r="H245" s="4"/>
      <c r="I245" s="4"/>
      <c r="J245" s="4"/>
      <c r="K245" s="4">
        <v>1067</v>
      </c>
      <c r="L245" s="4">
        <v>1137</v>
      </c>
      <c r="M245" s="4">
        <v>1204</v>
      </c>
      <c r="N245" s="4">
        <v>1277</v>
      </c>
      <c r="O245" s="4">
        <v>1355</v>
      </c>
      <c r="P245" s="4">
        <v>1438</v>
      </c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>
      <c r="A246" s="1" t="s">
        <v>44</v>
      </c>
      <c r="B246" s="4"/>
      <c r="C246" s="4"/>
      <c r="D246" s="4"/>
      <c r="E246" s="4"/>
      <c r="F246" s="4"/>
      <c r="G246" s="4"/>
      <c r="H246" s="4"/>
      <c r="I246" s="4"/>
      <c r="J246" s="4"/>
      <c r="K246" s="4">
        <v>1205</v>
      </c>
      <c r="L246" s="4">
        <v>1275</v>
      </c>
      <c r="M246" s="4">
        <v>1339</v>
      </c>
      <c r="N246" s="4">
        <v>1418</v>
      </c>
      <c r="O246" s="4">
        <v>1484</v>
      </c>
      <c r="P246" s="4">
        <v>1555</v>
      </c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>
      <c r="A247" s="1" t="s">
        <v>9</v>
      </c>
      <c r="B247" s="4"/>
      <c r="C247" s="4"/>
      <c r="D247" s="4"/>
      <c r="E247" s="4"/>
      <c r="F247" s="4"/>
      <c r="G247" s="4"/>
      <c r="H247" s="4"/>
      <c r="I247" s="4"/>
      <c r="J247" s="4"/>
      <c r="K247" s="4">
        <v>502</v>
      </c>
      <c r="L247" s="4">
        <v>526</v>
      </c>
      <c r="M247" s="4">
        <v>547</v>
      </c>
      <c r="N247" s="4">
        <v>565</v>
      </c>
      <c r="O247" s="4">
        <v>590</v>
      </c>
      <c r="P247" s="4">
        <v>609</v>
      </c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>
      <c r="A248" s="1" t="s">
        <v>10</v>
      </c>
      <c r="B248" s="4"/>
      <c r="C248" s="4"/>
      <c r="D248" s="4"/>
      <c r="E248" s="4"/>
      <c r="F248" s="4"/>
      <c r="G248" s="4"/>
      <c r="H248" s="4"/>
      <c r="I248" s="4"/>
      <c r="J248" s="4"/>
      <c r="K248" s="4">
        <v>180</v>
      </c>
      <c r="L248" s="4">
        <v>185</v>
      </c>
      <c r="M248" s="4">
        <v>192</v>
      </c>
      <c r="N248" s="4">
        <v>199</v>
      </c>
      <c r="O248" s="4">
        <v>205</v>
      </c>
      <c r="P248" s="4">
        <v>209</v>
      </c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>
      <c r="A249" s="1" t="s">
        <v>11</v>
      </c>
      <c r="B249" s="4"/>
      <c r="C249" s="4"/>
      <c r="D249" s="4"/>
      <c r="E249" s="4"/>
      <c r="F249" s="4"/>
      <c r="G249" s="4"/>
      <c r="H249" s="4"/>
      <c r="I249" s="4"/>
      <c r="J249" s="4"/>
      <c r="K249" s="4">
        <f aca="true" t="shared" si="99" ref="K249:P249">K246-K247-K248</f>
        <v>523</v>
      </c>
      <c r="L249" s="4">
        <f t="shared" si="99"/>
        <v>564</v>
      </c>
      <c r="M249" s="4">
        <f t="shared" si="99"/>
        <v>600</v>
      </c>
      <c r="N249" s="4">
        <f t="shared" si="99"/>
        <v>654</v>
      </c>
      <c r="O249" s="4">
        <f t="shared" si="99"/>
        <v>689</v>
      </c>
      <c r="P249" s="4">
        <f t="shared" si="99"/>
        <v>737</v>
      </c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>
      <c r="A250" s="1" t="s">
        <v>12</v>
      </c>
      <c r="B250" s="4"/>
      <c r="C250" s="4"/>
      <c r="D250" s="4"/>
      <c r="E250" s="4"/>
      <c r="F250" s="4"/>
      <c r="G250" s="4"/>
      <c r="H250" s="4"/>
      <c r="I250" s="4"/>
      <c r="J250" s="4"/>
      <c r="K250" s="4">
        <f aca="true" t="shared" si="100" ref="K250:P250">K245-K246</f>
        <v>-138</v>
      </c>
      <c r="L250" s="4">
        <f t="shared" si="100"/>
        <v>-138</v>
      </c>
      <c r="M250" s="4">
        <f t="shared" si="100"/>
        <v>-135</v>
      </c>
      <c r="N250" s="4">
        <f t="shared" si="100"/>
        <v>-141</v>
      </c>
      <c r="O250" s="4">
        <f t="shared" si="100"/>
        <v>-129</v>
      </c>
      <c r="P250" s="4">
        <f t="shared" si="100"/>
        <v>-117</v>
      </c>
      <c r="Q250" s="4"/>
      <c r="R250" s="4"/>
      <c r="S250" s="4"/>
      <c r="T250" s="4"/>
      <c r="U250" s="4"/>
      <c r="V250" s="4"/>
      <c r="W250" s="4"/>
      <c r="X250" s="4"/>
      <c r="Y250" s="4"/>
    </row>
    <row r="251" spans="1:256" ht="12.75">
      <c r="A251" s="24" t="s">
        <v>121</v>
      </c>
      <c r="B251" s="4"/>
      <c r="C251" s="4"/>
      <c r="D251" s="4"/>
      <c r="E251" s="4"/>
      <c r="F251" s="4"/>
      <c r="G251" s="4"/>
      <c r="H251" s="4"/>
      <c r="I251" s="4"/>
      <c r="J251" s="4"/>
      <c r="K251" s="4">
        <f aca="true" t="shared" si="101" ref="K251:P251">K245-K249</f>
        <v>544</v>
      </c>
      <c r="L251" s="4">
        <f t="shared" si="101"/>
        <v>573</v>
      </c>
      <c r="M251" s="4">
        <f t="shared" si="101"/>
        <v>604</v>
      </c>
      <c r="N251" s="4">
        <f t="shared" si="101"/>
        <v>623</v>
      </c>
      <c r="O251" s="4">
        <f t="shared" si="101"/>
        <v>666</v>
      </c>
      <c r="P251" s="4">
        <f t="shared" si="101"/>
        <v>701</v>
      </c>
      <c r="Q251" s="4"/>
      <c r="R251" s="4"/>
      <c r="S251" s="4"/>
      <c r="T251" s="4"/>
      <c r="U251" s="4"/>
      <c r="V251" s="4"/>
      <c r="W251" s="4"/>
      <c r="X251" s="4"/>
      <c r="Y251" s="4"/>
      <c r="IV251" s="4"/>
    </row>
    <row r="252" spans="1:25" ht="12.75">
      <c r="A252" s="2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>
      <c r="A253" s="18" t="s">
        <v>13</v>
      </c>
      <c r="B253" s="4"/>
      <c r="C253" s="4"/>
      <c r="D253" s="4"/>
      <c r="E253" s="4"/>
      <c r="F253" s="4"/>
      <c r="G253" s="4"/>
      <c r="H253" s="4"/>
      <c r="I253" s="4"/>
      <c r="J253" s="4"/>
      <c r="K253" s="4">
        <f>'Revenue Legislation'!K45</f>
        <v>0</v>
      </c>
      <c r="L253" s="4">
        <f>'Revenue Legislation'!L45</f>
        <v>16.815</v>
      </c>
      <c r="M253" s="4">
        <f>'Revenue Legislation'!M45</f>
        <v>20.82200000000001</v>
      </c>
      <c r="N253" s="4">
        <f>'Revenue Legislation'!N45</f>
        <v>30.455999999999996</v>
      </c>
      <c r="O253" s="4">
        <f>'Revenue Legislation'!O45</f>
        <v>61.759</v>
      </c>
      <c r="P253" s="4">
        <f>'Revenue Legislation'!P45</f>
        <v>80.805</v>
      </c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>
      <c r="A254" s="1" t="s">
        <v>14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f>'Mandatory Outlay Legislation'!K43</f>
        <v>0</v>
      </c>
      <c r="L254" s="4">
        <f>'Mandatory Outlay Legislation'!L43</f>
        <v>-9</v>
      </c>
      <c r="M254" s="4">
        <f>'Mandatory Outlay Legislation'!M43</f>
        <v>-4</v>
      </c>
      <c r="N254" s="4">
        <f>'Mandatory Outlay Legislation'!N43</f>
        <v>-13</v>
      </c>
      <c r="O254" s="4">
        <f>'Mandatory Outlay Legislation'!O43</f>
        <v>-20.3</v>
      </c>
      <c r="P254" s="4">
        <f>'Mandatory Outlay Legislation'!P43</f>
        <v>-27.289</v>
      </c>
      <c r="Q254" s="4"/>
      <c r="R254" s="4"/>
      <c r="S254" s="4"/>
      <c r="T254" s="4"/>
      <c r="U254" s="4"/>
      <c r="V254" s="4"/>
      <c r="W254" s="4"/>
      <c r="X254" s="4"/>
      <c r="Y254" s="4"/>
    </row>
    <row r="255" spans="1:256" ht="12.75">
      <c r="A255" s="24" t="s">
        <v>122</v>
      </c>
      <c r="B255" s="4"/>
      <c r="C255" s="4"/>
      <c r="D255" s="4"/>
      <c r="E255" s="4"/>
      <c r="F255" s="4"/>
      <c r="G255" s="4"/>
      <c r="H255" s="4"/>
      <c r="I255" s="4"/>
      <c r="J255" s="4"/>
      <c r="K255" s="4">
        <f aca="true" t="shared" si="102" ref="K255:P255">K253-K254</f>
        <v>0</v>
      </c>
      <c r="L255" s="4">
        <f t="shared" si="102"/>
        <v>25.815</v>
      </c>
      <c r="M255" s="4">
        <f t="shared" si="102"/>
        <v>24.82200000000001</v>
      </c>
      <c r="N255" s="4">
        <f t="shared" si="102"/>
        <v>43.455999999999996</v>
      </c>
      <c r="O255" s="4">
        <f t="shared" si="102"/>
        <v>82.059</v>
      </c>
      <c r="P255" s="4">
        <f t="shared" si="102"/>
        <v>108.09400000000001</v>
      </c>
      <c r="Q255" s="4"/>
      <c r="R255" s="4"/>
      <c r="S255" s="4"/>
      <c r="T255" s="4"/>
      <c r="U255" s="4"/>
      <c r="V255" s="4"/>
      <c r="W255" s="4"/>
      <c r="X255" s="4"/>
      <c r="Y255" s="4"/>
      <c r="IV255" s="4"/>
    </row>
    <row r="256" spans="1:25" ht="12.75">
      <c r="A256" s="2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>
      <c r="A257" s="18" t="s">
        <v>15</v>
      </c>
      <c r="B257" s="4"/>
      <c r="C257" s="4"/>
      <c r="D257" s="4"/>
      <c r="E257" s="4"/>
      <c r="F257" s="4"/>
      <c r="G257" s="4"/>
      <c r="H257" s="4"/>
      <c r="I257" s="4"/>
      <c r="J257" s="4"/>
      <c r="K257" s="4">
        <f aca="true" t="shared" si="103" ref="K257:P257">K245+K253</f>
        <v>1067</v>
      </c>
      <c r="L257" s="4">
        <f t="shared" si="103"/>
        <v>1153.815</v>
      </c>
      <c r="M257" s="4">
        <f t="shared" si="103"/>
        <v>1224.8220000000001</v>
      </c>
      <c r="N257" s="4">
        <f t="shared" si="103"/>
        <v>1307.456</v>
      </c>
      <c r="O257" s="4">
        <f t="shared" si="103"/>
        <v>1416.759</v>
      </c>
      <c r="P257" s="4">
        <f t="shared" si="103"/>
        <v>1518.805</v>
      </c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>
      <c r="A258" s="1" t="s">
        <v>16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f aca="true" t="shared" si="104" ref="K258:P258">K249+K254</f>
        <v>523</v>
      </c>
      <c r="L258" s="4">
        <f t="shared" si="104"/>
        <v>555</v>
      </c>
      <c r="M258" s="4">
        <f t="shared" si="104"/>
        <v>596</v>
      </c>
      <c r="N258" s="4">
        <f t="shared" si="104"/>
        <v>641</v>
      </c>
      <c r="O258" s="4">
        <f t="shared" si="104"/>
        <v>668.7</v>
      </c>
      <c r="P258" s="4">
        <f t="shared" si="104"/>
        <v>709.711</v>
      </c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>
      <c r="A259" s="24" t="s">
        <v>123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f aca="true" t="shared" si="105" ref="K259:P259">K257-K258</f>
        <v>544</v>
      </c>
      <c r="L259" s="4">
        <f t="shared" si="105"/>
        <v>598.815</v>
      </c>
      <c r="M259" s="4">
        <f t="shared" si="105"/>
        <v>628.8220000000001</v>
      </c>
      <c r="N259" s="4">
        <f t="shared" si="105"/>
        <v>666.4559999999999</v>
      </c>
      <c r="O259" s="4">
        <f t="shared" si="105"/>
        <v>748.059</v>
      </c>
      <c r="P259" s="4">
        <f t="shared" si="105"/>
        <v>809.094</v>
      </c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>
      <c r="A260" s="2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>
      <c r="A261" s="18" t="s">
        <v>17</v>
      </c>
      <c r="B261" s="4"/>
      <c r="C261" s="4"/>
      <c r="D261" s="4"/>
      <c r="E261" s="4"/>
      <c r="F261" s="4"/>
      <c r="G261" s="4"/>
      <c r="H261" s="4"/>
      <c r="I261" s="4"/>
      <c r="J261" s="4"/>
      <c r="K261" s="4">
        <f aca="true" t="shared" si="106" ref="K261:P266">K4</f>
        <v>1032</v>
      </c>
      <c r="L261" s="4">
        <f t="shared" si="106"/>
        <v>1055</v>
      </c>
      <c r="M261" s="4">
        <f t="shared" si="106"/>
        <v>1091.3</v>
      </c>
      <c r="N261" s="4">
        <f t="shared" si="106"/>
        <v>1154.4</v>
      </c>
      <c r="O261" s="4">
        <f t="shared" si="106"/>
        <v>1258.6</v>
      </c>
      <c r="P261" s="4">
        <f t="shared" si="106"/>
        <v>1351.8</v>
      </c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>
      <c r="A262" s="1" t="s">
        <v>18</v>
      </c>
      <c r="B262" s="4"/>
      <c r="C262" s="4"/>
      <c r="D262" s="4"/>
      <c r="E262" s="4"/>
      <c r="F262" s="4"/>
      <c r="G262" s="4"/>
      <c r="H262" s="4"/>
      <c r="I262" s="4"/>
      <c r="J262" s="4"/>
      <c r="K262" s="4">
        <f t="shared" si="106"/>
        <v>1253.1999999999998</v>
      </c>
      <c r="L262" s="4">
        <f t="shared" si="106"/>
        <v>1324.4</v>
      </c>
      <c r="M262" s="4">
        <f t="shared" si="106"/>
        <v>1381.7</v>
      </c>
      <c r="N262" s="4">
        <f t="shared" si="106"/>
        <v>1409.5</v>
      </c>
      <c r="O262" s="4">
        <f t="shared" si="106"/>
        <v>1461.9</v>
      </c>
      <c r="P262" s="4">
        <f t="shared" si="106"/>
        <v>1515.8000000000002</v>
      </c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>
      <c r="A263" s="1" t="s">
        <v>19</v>
      </c>
      <c r="B263" s="4"/>
      <c r="C263" s="4"/>
      <c r="D263" s="4"/>
      <c r="E263" s="4"/>
      <c r="F263" s="4"/>
      <c r="G263" s="4"/>
      <c r="H263" s="4"/>
      <c r="I263" s="4"/>
      <c r="J263" s="4"/>
      <c r="K263" s="4">
        <f t="shared" si="106"/>
        <v>500.5</v>
      </c>
      <c r="L263" s="4">
        <f t="shared" si="106"/>
        <v>533.3</v>
      </c>
      <c r="M263" s="4">
        <f t="shared" si="106"/>
        <v>534.6</v>
      </c>
      <c r="N263" s="4">
        <f t="shared" si="106"/>
        <v>541</v>
      </c>
      <c r="O263" s="4">
        <f t="shared" si="106"/>
        <v>543.9</v>
      </c>
      <c r="P263" s="4">
        <f t="shared" si="106"/>
        <v>545.7</v>
      </c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>
      <c r="A264" s="1" t="s">
        <v>20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f t="shared" si="106"/>
        <v>184.4</v>
      </c>
      <c r="L264" s="4">
        <f t="shared" si="106"/>
        <v>194.5</v>
      </c>
      <c r="M264" s="4">
        <f t="shared" si="106"/>
        <v>199.4</v>
      </c>
      <c r="N264" s="4">
        <f t="shared" si="106"/>
        <v>198.7</v>
      </c>
      <c r="O264" s="4">
        <f t="shared" si="106"/>
        <v>203</v>
      </c>
      <c r="P264" s="4">
        <f t="shared" si="106"/>
        <v>232.2</v>
      </c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>
      <c r="A265" s="1" t="s">
        <v>112</v>
      </c>
      <c r="B265" s="4"/>
      <c r="C265" s="4"/>
      <c r="D265" s="4"/>
      <c r="E265" s="4"/>
      <c r="F265" s="4"/>
      <c r="G265" s="4"/>
      <c r="H265" s="4"/>
      <c r="I265" s="4"/>
      <c r="J265" s="4"/>
      <c r="K265" s="4">
        <f t="shared" si="106"/>
        <v>568.3</v>
      </c>
      <c r="L265" s="4">
        <f t="shared" si="106"/>
        <v>596.6</v>
      </c>
      <c r="M265" s="4">
        <f t="shared" si="106"/>
        <v>647.7</v>
      </c>
      <c r="N265" s="4">
        <f t="shared" si="106"/>
        <v>669.8</v>
      </c>
      <c r="O265" s="4">
        <f t="shared" si="106"/>
        <v>715</v>
      </c>
      <c r="P265" s="4">
        <f t="shared" si="106"/>
        <v>737.9</v>
      </c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>
      <c r="A266" s="18" t="s">
        <v>21</v>
      </c>
      <c r="B266" s="4"/>
      <c r="C266" s="4"/>
      <c r="D266" s="4"/>
      <c r="E266" s="4"/>
      <c r="F266" s="4"/>
      <c r="G266" s="4"/>
      <c r="H266" s="4"/>
      <c r="I266" s="4"/>
      <c r="J266" s="4"/>
      <c r="K266" s="4">
        <f t="shared" si="106"/>
        <v>-221.19999999999982</v>
      </c>
      <c r="L266" s="4">
        <f t="shared" si="106"/>
        <v>-269.4000000000001</v>
      </c>
      <c r="M266" s="4">
        <f t="shared" si="106"/>
        <v>-290.4000000000001</v>
      </c>
      <c r="N266" s="4">
        <f t="shared" si="106"/>
        <v>-255.0999999999999</v>
      </c>
      <c r="O266" s="4">
        <f t="shared" si="106"/>
        <v>-203.30000000000018</v>
      </c>
      <c r="P266" s="4">
        <f t="shared" si="106"/>
        <v>-164.00000000000023</v>
      </c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>
      <c r="A267" s="23" t="s">
        <v>124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f aca="true" t="shared" si="107" ref="K267:P267">K261-K265</f>
        <v>463.70000000000005</v>
      </c>
      <c r="L267" s="4">
        <f t="shared" si="107"/>
        <v>458.4</v>
      </c>
      <c r="M267" s="4">
        <f t="shared" si="107"/>
        <v>443.5999999999999</v>
      </c>
      <c r="N267" s="4">
        <f t="shared" si="107"/>
        <v>484.60000000000014</v>
      </c>
      <c r="O267" s="4">
        <f t="shared" si="107"/>
        <v>543.5999999999999</v>
      </c>
      <c r="P267" s="4">
        <f t="shared" si="107"/>
        <v>613.9</v>
      </c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>
      <c r="A268" s="2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>
      <c r="A269" s="18" t="s">
        <v>107</v>
      </c>
      <c r="B269" s="4"/>
      <c r="C269" s="4"/>
      <c r="D269" s="4"/>
      <c r="E269" s="4"/>
      <c r="F269" s="4"/>
      <c r="G269" s="4"/>
      <c r="H269" s="4"/>
      <c r="I269" s="4"/>
      <c r="J269" s="4"/>
      <c r="K269" s="4">
        <f aca="true" t="shared" si="108" ref="K269:P269">K261-K257</f>
        <v>-35</v>
      </c>
      <c r="L269" s="4">
        <f t="shared" si="108"/>
        <v>-98.81500000000005</v>
      </c>
      <c r="M269" s="4">
        <f t="shared" si="108"/>
        <v>-133.52200000000016</v>
      </c>
      <c r="N269" s="4">
        <f t="shared" si="108"/>
        <v>-153.0559999999998</v>
      </c>
      <c r="O269" s="4">
        <f t="shared" si="108"/>
        <v>-158.1590000000001</v>
      </c>
      <c r="P269" s="4">
        <f t="shared" si="108"/>
        <v>-167.0050000000001</v>
      </c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>
      <c r="A270" s="24" t="s">
        <v>118</v>
      </c>
      <c r="B270" s="4"/>
      <c r="C270" s="4"/>
      <c r="D270" s="4"/>
      <c r="E270" s="4"/>
      <c r="F270" s="4"/>
      <c r="G270" s="4"/>
      <c r="H270" s="4"/>
      <c r="I270" s="4"/>
      <c r="J270" s="4"/>
      <c r="K270" s="4">
        <f aca="true" t="shared" si="109" ref="K270:P270">K265-K258</f>
        <v>45.299999999999955</v>
      </c>
      <c r="L270" s="4">
        <f t="shared" si="109"/>
        <v>41.60000000000002</v>
      </c>
      <c r="M270" s="4">
        <f t="shared" si="109"/>
        <v>51.700000000000045</v>
      </c>
      <c r="N270" s="4">
        <f t="shared" si="109"/>
        <v>28.799999999999955</v>
      </c>
      <c r="O270" s="4">
        <f t="shared" si="109"/>
        <v>46.299999999999955</v>
      </c>
      <c r="P270" s="4">
        <f t="shared" si="109"/>
        <v>28.188999999999965</v>
      </c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>
      <c r="A271" s="24" t="s">
        <v>125</v>
      </c>
      <c r="B271" s="4"/>
      <c r="C271" s="4"/>
      <c r="D271" s="4"/>
      <c r="E271" s="4"/>
      <c r="F271" s="4"/>
      <c r="G271" s="4"/>
      <c r="H271" s="4"/>
      <c r="I271" s="4"/>
      <c r="J271" s="4"/>
      <c r="K271" s="4">
        <f aca="true" t="shared" si="110" ref="K271:P271">K269-K270</f>
        <v>-80.29999999999995</v>
      </c>
      <c r="L271" s="4">
        <f t="shared" si="110"/>
        <v>-140.41500000000008</v>
      </c>
      <c r="M271" s="4">
        <f t="shared" si="110"/>
        <v>-185.2220000000002</v>
      </c>
      <c r="N271" s="4">
        <f t="shared" si="110"/>
        <v>-181.85599999999977</v>
      </c>
      <c r="O271" s="4">
        <f t="shared" si="110"/>
        <v>-204.45900000000006</v>
      </c>
      <c r="P271" s="4">
        <f t="shared" si="110"/>
        <v>-195.19400000000007</v>
      </c>
      <c r="Q271" s="4"/>
      <c r="R271" s="4"/>
      <c r="S271" s="4"/>
      <c r="T271" s="4"/>
      <c r="U271" s="4"/>
      <c r="V271" s="4"/>
      <c r="W271" s="4"/>
      <c r="X271" s="4"/>
      <c r="Y271" s="4"/>
    </row>
    <row r="272" spans="2:25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>
      <c r="A273" s="10" t="s">
        <v>45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>
      <c r="A274" s="18" t="s">
        <v>46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>
        <v>1094</v>
      </c>
      <c r="M274" s="4">
        <v>1170</v>
      </c>
      <c r="N274" s="4">
        <v>1251</v>
      </c>
      <c r="O274" s="4">
        <v>1332</v>
      </c>
      <c r="P274" s="4">
        <v>1416</v>
      </c>
      <c r="Q274" s="4">
        <v>1496</v>
      </c>
      <c r="R274" s="4"/>
      <c r="S274" s="4"/>
      <c r="T274" s="4"/>
      <c r="U274" s="4"/>
      <c r="V274" s="4"/>
      <c r="W274" s="4"/>
      <c r="X274" s="4"/>
      <c r="Y274" s="4"/>
    </row>
    <row r="275" spans="1:25" ht="12.75">
      <c r="A275" s="1" t="s">
        <v>47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>
        <v>1391</v>
      </c>
      <c r="M275" s="4">
        <v>1454</v>
      </c>
      <c r="N275" s="4">
        <v>1466</v>
      </c>
      <c r="O275" s="4">
        <v>1492</v>
      </c>
      <c r="P275" s="4">
        <v>1473</v>
      </c>
      <c r="Q275" s="4">
        <v>1553</v>
      </c>
      <c r="R275" s="4"/>
      <c r="S275" s="4"/>
      <c r="T275" s="4"/>
      <c r="U275" s="4"/>
      <c r="V275" s="4"/>
      <c r="W275" s="4"/>
      <c r="X275" s="4"/>
      <c r="Y275" s="4"/>
    </row>
    <row r="276" spans="1:25" ht="12.75">
      <c r="A276" s="1" t="s">
        <v>9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>
        <v>521</v>
      </c>
      <c r="M276" s="4">
        <v>526</v>
      </c>
      <c r="N276" s="4">
        <v>536</v>
      </c>
      <c r="O276" s="4">
        <v>536</v>
      </c>
      <c r="P276" s="4">
        <v>541</v>
      </c>
      <c r="Q276" s="4">
        <v>560</v>
      </c>
      <c r="R276" s="4"/>
      <c r="S276" s="4"/>
      <c r="T276" s="4"/>
      <c r="U276" s="4"/>
      <c r="V276" s="4"/>
      <c r="W276" s="4"/>
      <c r="X276" s="4"/>
      <c r="Y276" s="4"/>
    </row>
    <row r="277" spans="1:25" ht="12.75">
      <c r="A277" s="1" t="s">
        <v>10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>
        <v>198</v>
      </c>
      <c r="M277" s="4">
        <v>207</v>
      </c>
      <c r="N277" s="4">
        <v>219</v>
      </c>
      <c r="O277" s="4">
        <v>227</v>
      </c>
      <c r="P277" s="4">
        <v>230</v>
      </c>
      <c r="Q277" s="4">
        <v>233</v>
      </c>
      <c r="R277" s="4"/>
      <c r="S277" s="4"/>
      <c r="T277" s="4"/>
      <c r="U277" s="4"/>
      <c r="V277" s="4"/>
      <c r="W277" s="4"/>
      <c r="X277" s="4"/>
      <c r="Y277" s="4"/>
    </row>
    <row r="278" spans="1:25" ht="12.75">
      <c r="A278" s="1" t="s">
        <v>11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>
        <f aca="true" t="shared" si="111" ref="L278:Q278">L275-L276-L277</f>
        <v>672</v>
      </c>
      <c r="M278" s="4">
        <f t="shared" si="111"/>
        <v>721</v>
      </c>
      <c r="N278" s="4">
        <f t="shared" si="111"/>
        <v>711</v>
      </c>
      <c r="O278" s="4">
        <f t="shared" si="111"/>
        <v>729</v>
      </c>
      <c r="P278" s="4">
        <f t="shared" si="111"/>
        <v>702</v>
      </c>
      <c r="Q278" s="4">
        <f t="shared" si="111"/>
        <v>760</v>
      </c>
      <c r="R278" s="4"/>
      <c r="S278" s="4"/>
      <c r="T278" s="4"/>
      <c r="U278" s="4"/>
      <c r="V278" s="4"/>
      <c r="W278" s="4"/>
      <c r="X278" s="4"/>
      <c r="Y278" s="4"/>
    </row>
    <row r="279" spans="1:25" ht="12.75">
      <c r="A279" s="1" t="s">
        <v>12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>
        <f aca="true" t="shared" si="112" ref="L279:Q279">L274-L275</f>
        <v>-297</v>
      </c>
      <c r="M279" s="4">
        <f t="shared" si="112"/>
        <v>-284</v>
      </c>
      <c r="N279" s="4">
        <f t="shared" si="112"/>
        <v>-215</v>
      </c>
      <c r="O279" s="4">
        <f t="shared" si="112"/>
        <v>-160</v>
      </c>
      <c r="P279" s="4">
        <f t="shared" si="112"/>
        <v>-57</v>
      </c>
      <c r="Q279" s="4">
        <f t="shared" si="112"/>
        <v>-57</v>
      </c>
      <c r="R279" s="4"/>
      <c r="S279" s="4"/>
      <c r="T279" s="4"/>
      <c r="U279" s="4"/>
      <c r="V279" s="4"/>
      <c r="W279" s="4"/>
      <c r="X279" s="4"/>
      <c r="Y279" s="4"/>
    </row>
    <row r="280" spans="1:25" ht="12.75">
      <c r="A280" s="24" t="s">
        <v>121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>
        <f aca="true" t="shared" si="113" ref="L280:Q280">L274-L278</f>
        <v>422</v>
      </c>
      <c r="M280" s="4">
        <f t="shared" si="113"/>
        <v>449</v>
      </c>
      <c r="N280" s="4">
        <f t="shared" si="113"/>
        <v>540</v>
      </c>
      <c r="O280" s="4">
        <f t="shared" si="113"/>
        <v>603</v>
      </c>
      <c r="P280" s="4">
        <f t="shared" si="113"/>
        <v>714</v>
      </c>
      <c r="Q280" s="4">
        <f t="shared" si="113"/>
        <v>736</v>
      </c>
      <c r="R280" s="4"/>
      <c r="S280" s="4"/>
      <c r="T280" s="4"/>
      <c r="U280" s="4"/>
      <c r="V280" s="4"/>
      <c r="W280" s="4"/>
      <c r="X280" s="4"/>
      <c r="Y280" s="4"/>
    </row>
    <row r="281" spans="1:25" ht="12.75">
      <c r="A281" s="2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>
      <c r="A282" s="18" t="s">
        <v>13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>
        <f>'Revenue Legislation'!L46</f>
        <v>-0.991</v>
      </c>
      <c r="M282" s="4">
        <f>'Revenue Legislation'!M46</f>
        <v>-12.161999999999997</v>
      </c>
      <c r="N282" s="4">
        <f>'Revenue Legislation'!N46</f>
        <v>-1.4220000000000006</v>
      </c>
      <c r="O282" s="4">
        <f>'Revenue Legislation'!O46</f>
        <v>24.762000000000004</v>
      </c>
      <c r="P282" s="4">
        <f>'Revenue Legislation'!P46</f>
        <v>42.083000000000006</v>
      </c>
      <c r="Q282" s="4">
        <f>'Revenue Legislation'!Q46</f>
        <v>48.492999999999995</v>
      </c>
      <c r="R282" s="4"/>
      <c r="S282" s="4"/>
      <c r="T282" s="4"/>
      <c r="U282" s="4"/>
      <c r="V282" s="4"/>
      <c r="W282" s="4"/>
      <c r="X282" s="4"/>
      <c r="Y282" s="4"/>
    </row>
    <row r="283" spans="1:25" ht="12.75">
      <c r="A283" s="1" t="s">
        <v>14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>
        <f>'Mandatory Outlay Legislation'!L44</f>
        <v>0</v>
      </c>
      <c r="M283" s="4">
        <f>'Mandatory Outlay Legislation'!M44</f>
        <v>8</v>
      </c>
      <c r="N283" s="4">
        <f>'Mandatory Outlay Legislation'!N44</f>
        <v>3</v>
      </c>
      <c r="O283" s="4">
        <f>'Mandatory Outlay Legislation'!O44</f>
        <v>-1.3</v>
      </c>
      <c r="P283" s="4">
        <f>'Mandatory Outlay Legislation'!P44</f>
        <v>-8.289</v>
      </c>
      <c r="Q283" s="4">
        <f>'Mandatory Outlay Legislation'!Q44</f>
        <v>-14.543000000000003</v>
      </c>
      <c r="R283" s="4"/>
      <c r="S283" s="4"/>
      <c r="T283" s="4"/>
      <c r="U283" s="4"/>
      <c r="V283" s="4"/>
      <c r="W283" s="4"/>
      <c r="X283" s="4"/>
      <c r="Y283" s="4"/>
    </row>
    <row r="284" spans="1:25" ht="12.75">
      <c r="A284" s="24" t="s">
        <v>122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>
        <f aca="true" t="shared" si="114" ref="L284:Q284">L282-L283</f>
        <v>-0.991</v>
      </c>
      <c r="M284" s="4">
        <f t="shared" si="114"/>
        <v>-20.162</v>
      </c>
      <c r="N284" s="4">
        <f t="shared" si="114"/>
        <v>-4.422000000000001</v>
      </c>
      <c r="O284" s="4">
        <f t="shared" si="114"/>
        <v>26.062000000000005</v>
      </c>
      <c r="P284" s="4">
        <f t="shared" si="114"/>
        <v>50.37200000000001</v>
      </c>
      <c r="Q284" s="4">
        <f t="shared" si="114"/>
        <v>63.036</v>
      </c>
      <c r="R284" s="4"/>
      <c r="S284" s="4"/>
      <c r="T284" s="4"/>
      <c r="U284" s="4"/>
      <c r="V284" s="4"/>
      <c r="W284" s="4"/>
      <c r="X284" s="4"/>
      <c r="Y284" s="4"/>
    </row>
    <row r="285" spans="1:25" ht="12.75">
      <c r="A285" s="2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>
      <c r="A286" s="18" t="s">
        <v>15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>
        <f aca="true" t="shared" si="115" ref="L286:Q286">L274+L282</f>
        <v>1093.009</v>
      </c>
      <c r="M286" s="4">
        <f t="shared" si="115"/>
        <v>1157.838</v>
      </c>
      <c r="N286" s="4">
        <f t="shared" si="115"/>
        <v>1249.578</v>
      </c>
      <c r="O286" s="4">
        <f t="shared" si="115"/>
        <v>1356.762</v>
      </c>
      <c r="P286" s="4">
        <f t="shared" si="115"/>
        <v>1458.083</v>
      </c>
      <c r="Q286" s="4">
        <f t="shared" si="115"/>
        <v>1544.493</v>
      </c>
      <c r="R286" s="4"/>
      <c r="S286" s="4"/>
      <c r="T286" s="4"/>
      <c r="U286" s="4"/>
      <c r="V286" s="4"/>
      <c r="W286" s="4"/>
      <c r="X286" s="4"/>
      <c r="Y286" s="4"/>
    </row>
    <row r="287" spans="1:25" ht="12.75">
      <c r="A287" s="1" t="s">
        <v>16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>
        <f aca="true" t="shared" si="116" ref="L287:Q287">L278+L283</f>
        <v>672</v>
      </c>
      <c r="M287" s="4">
        <f t="shared" si="116"/>
        <v>729</v>
      </c>
      <c r="N287" s="4">
        <f t="shared" si="116"/>
        <v>714</v>
      </c>
      <c r="O287" s="4">
        <f t="shared" si="116"/>
        <v>727.7</v>
      </c>
      <c r="P287" s="4">
        <f t="shared" si="116"/>
        <v>693.711</v>
      </c>
      <c r="Q287" s="4">
        <f t="shared" si="116"/>
        <v>745.457</v>
      </c>
      <c r="R287" s="4"/>
      <c r="S287" s="4"/>
      <c r="T287" s="4"/>
      <c r="U287" s="4"/>
      <c r="V287" s="4"/>
      <c r="W287" s="4"/>
      <c r="X287" s="4"/>
      <c r="Y287" s="4"/>
    </row>
    <row r="288" spans="1:25" ht="12.75">
      <c r="A288" s="24" t="s">
        <v>123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>
        <f aca="true" t="shared" si="117" ref="L288:Q288">L286-L287</f>
        <v>421.009</v>
      </c>
      <c r="M288" s="4">
        <f t="shared" si="117"/>
        <v>428.83799999999997</v>
      </c>
      <c r="N288" s="4">
        <f t="shared" si="117"/>
        <v>535.578</v>
      </c>
      <c r="O288" s="4">
        <f t="shared" si="117"/>
        <v>629.0619999999999</v>
      </c>
      <c r="P288" s="4">
        <f t="shared" si="117"/>
        <v>764.3720000000001</v>
      </c>
      <c r="Q288" s="4">
        <f t="shared" si="117"/>
        <v>799.036</v>
      </c>
      <c r="R288" s="4"/>
      <c r="S288" s="4"/>
      <c r="T288" s="4"/>
      <c r="U288" s="4"/>
      <c r="V288" s="4"/>
      <c r="W288" s="4"/>
      <c r="X288" s="4"/>
      <c r="Y288" s="4"/>
    </row>
    <row r="289" spans="1:25" ht="12.7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>
      <c r="A290" s="18" t="s">
        <v>17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>
        <f aca="true" t="shared" si="118" ref="L290:Q295">L4</f>
        <v>1055</v>
      </c>
      <c r="M290" s="4">
        <f t="shared" si="118"/>
        <v>1091.3</v>
      </c>
      <c r="N290" s="4">
        <f t="shared" si="118"/>
        <v>1154.4</v>
      </c>
      <c r="O290" s="4">
        <f t="shared" si="118"/>
        <v>1258.6</v>
      </c>
      <c r="P290" s="4">
        <f t="shared" si="118"/>
        <v>1351.8</v>
      </c>
      <c r="Q290" s="4">
        <f t="shared" si="118"/>
        <v>1453.1</v>
      </c>
      <c r="R290" s="4"/>
      <c r="S290" s="4"/>
      <c r="T290" s="4"/>
      <c r="U290" s="4"/>
      <c r="V290" s="4"/>
      <c r="W290" s="4"/>
      <c r="X290" s="4"/>
      <c r="Y290" s="4"/>
    </row>
    <row r="291" spans="1:25" ht="12.75">
      <c r="A291" s="1" t="s">
        <v>18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>
        <f t="shared" si="118"/>
        <v>1324.4</v>
      </c>
      <c r="M291" s="4">
        <f t="shared" si="118"/>
        <v>1381.7</v>
      </c>
      <c r="N291" s="4">
        <f t="shared" si="118"/>
        <v>1409.5</v>
      </c>
      <c r="O291" s="4">
        <f t="shared" si="118"/>
        <v>1461.9</v>
      </c>
      <c r="P291" s="4">
        <f t="shared" si="118"/>
        <v>1515.8000000000002</v>
      </c>
      <c r="Q291" s="4">
        <f t="shared" si="118"/>
        <v>1560.6</v>
      </c>
      <c r="R291" s="4"/>
      <c r="S291" s="4"/>
      <c r="T291" s="4"/>
      <c r="U291" s="4"/>
      <c r="V291" s="4"/>
      <c r="W291" s="4"/>
      <c r="X291" s="4"/>
      <c r="Y291" s="4"/>
    </row>
    <row r="292" spans="1:25" ht="12.75">
      <c r="A292" s="1" t="s">
        <v>19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>
        <f t="shared" si="118"/>
        <v>533.3</v>
      </c>
      <c r="M292" s="4">
        <f t="shared" si="118"/>
        <v>534.6</v>
      </c>
      <c r="N292" s="4">
        <f t="shared" si="118"/>
        <v>541</v>
      </c>
      <c r="O292" s="4">
        <f t="shared" si="118"/>
        <v>543.9</v>
      </c>
      <c r="P292" s="4">
        <f t="shared" si="118"/>
        <v>545.7</v>
      </c>
      <c r="Q292" s="4">
        <f t="shared" si="118"/>
        <v>534.5</v>
      </c>
      <c r="R292" s="4"/>
      <c r="S292" s="4"/>
      <c r="T292" s="4"/>
      <c r="U292" s="4"/>
      <c r="V292" s="4"/>
      <c r="W292" s="4"/>
      <c r="X292" s="4"/>
      <c r="Y292" s="4"/>
    </row>
    <row r="293" spans="1:25" ht="12.75">
      <c r="A293" s="1" t="s">
        <v>20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>
        <f t="shared" si="118"/>
        <v>194.5</v>
      </c>
      <c r="M293" s="4">
        <f t="shared" si="118"/>
        <v>199.4</v>
      </c>
      <c r="N293" s="4">
        <f t="shared" si="118"/>
        <v>198.7</v>
      </c>
      <c r="O293" s="4">
        <f t="shared" si="118"/>
        <v>203</v>
      </c>
      <c r="P293" s="4">
        <f t="shared" si="118"/>
        <v>232.2</v>
      </c>
      <c r="Q293" s="4">
        <f t="shared" si="118"/>
        <v>241.1</v>
      </c>
      <c r="R293" s="4"/>
      <c r="S293" s="4"/>
      <c r="T293" s="4"/>
      <c r="U293" s="4"/>
      <c r="V293" s="4"/>
      <c r="W293" s="4"/>
      <c r="X293" s="4"/>
      <c r="Y293" s="4"/>
    </row>
    <row r="294" spans="1:25" ht="12.75">
      <c r="A294" s="1" t="s">
        <v>112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>
        <f t="shared" si="118"/>
        <v>596.6</v>
      </c>
      <c r="M294" s="4">
        <f t="shared" si="118"/>
        <v>647.7</v>
      </c>
      <c r="N294" s="4">
        <f t="shared" si="118"/>
        <v>669.8</v>
      </c>
      <c r="O294" s="4">
        <f t="shared" si="118"/>
        <v>715</v>
      </c>
      <c r="P294" s="4">
        <f t="shared" si="118"/>
        <v>737.9</v>
      </c>
      <c r="Q294" s="4">
        <f t="shared" si="118"/>
        <v>785</v>
      </c>
      <c r="R294" s="4"/>
      <c r="S294" s="4"/>
      <c r="T294" s="4"/>
      <c r="U294" s="4"/>
      <c r="V294" s="4"/>
      <c r="W294" s="4"/>
      <c r="X294" s="4"/>
      <c r="Y294" s="4"/>
    </row>
    <row r="295" spans="1:25" ht="12.75">
      <c r="A295" s="18" t="s">
        <v>21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>
        <f t="shared" si="118"/>
        <v>-269.4000000000001</v>
      </c>
      <c r="M295" s="4">
        <f t="shared" si="118"/>
        <v>-290.4000000000001</v>
      </c>
      <c r="N295" s="4">
        <f t="shared" si="118"/>
        <v>-255.0999999999999</v>
      </c>
      <c r="O295" s="4">
        <f t="shared" si="118"/>
        <v>-203.30000000000018</v>
      </c>
      <c r="P295" s="4">
        <f t="shared" si="118"/>
        <v>-164.00000000000023</v>
      </c>
      <c r="Q295" s="4">
        <f t="shared" si="118"/>
        <v>-107.5</v>
      </c>
      <c r="R295" s="4"/>
      <c r="S295" s="4"/>
      <c r="T295" s="4"/>
      <c r="U295" s="4"/>
      <c r="V295" s="4"/>
      <c r="W295" s="4"/>
      <c r="X295" s="4"/>
      <c r="Y295" s="4"/>
    </row>
    <row r="296" spans="1:25" ht="12.75">
      <c r="A296" s="23" t="s">
        <v>124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>
        <f aca="true" t="shared" si="119" ref="L296:Q296">L290-L294</f>
        <v>458.4</v>
      </c>
      <c r="M296" s="4">
        <f t="shared" si="119"/>
        <v>443.5999999999999</v>
      </c>
      <c r="N296" s="4">
        <f t="shared" si="119"/>
        <v>484.60000000000014</v>
      </c>
      <c r="O296" s="4">
        <f t="shared" si="119"/>
        <v>543.5999999999999</v>
      </c>
      <c r="P296" s="4">
        <f t="shared" si="119"/>
        <v>613.9</v>
      </c>
      <c r="Q296" s="4">
        <f t="shared" si="119"/>
        <v>668.0999999999999</v>
      </c>
      <c r="R296" s="4"/>
      <c r="S296" s="4"/>
      <c r="T296" s="4"/>
      <c r="U296" s="4"/>
      <c r="V296" s="4"/>
      <c r="W296" s="4"/>
      <c r="X296" s="4"/>
      <c r="Y296" s="4"/>
    </row>
    <row r="297" spans="1:25" ht="12.75">
      <c r="A297" s="2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>
      <c r="A298" s="18" t="s">
        <v>107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>
        <f aca="true" t="shared" si="120" ref="L298:Q298">L290-L286</f>
        <v>-38.009000000000015</v>
      </c>
      <c r="M298" s="4">
        <f t="shared" si="120"/>
        <v>-66.53800000000001</v>
      </c>
      <c r="N298" s="4">
        <f t="shared" si="120"/>
        <v>-95.17799999999988</v>
      </c>
      <c r="O298" s="4">
        <f t="shared" si="120"/>
        <v>-98.16200000000003</v>
      </c>
      <c r="P298" s="4">
        <f t="shared" si="120"/>
        <v>-106.28300000000013</v>
      </c>
      <c r="Q298" s="4">
        <f t="shared" si="120"/>
        <v>-91.39300000000003</v>
      </c>
      <c r="R298" s="4"/>
      <c r="S298" s="4"/>
      <c r="T298" s="4"/>
      <c r="U298" s="4"/>
      <c r="V298" s="4"/>
      <c r="W298" s="4"/>
      <c r="X298" s="4"/>
      <c r="Y298" s="4"/>
    </row>
    <row r="299" spans="1:25" ht="12.75">
      <c r="A299" s="24" t="s">
        <v>118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>
        <f aca="true" t="shared" si="121" ref="L299:Q299">L294-L287</f>
        <v>-75.39999999999998</v>
      </c>
      <c r="M299" s="4">
        <f t="shared" si="121"/>
        <v>-81.29999999999995</v>
      </c>
      <c r="N299" s="4">
        <f t="shared" si="121"/>
        <v>-44.200000000000045</v>
      </c>
      <c r="O299" s="4">
        <f t="shared" si="121"/>
        <v>-12.700000000000045</v>
      </c>
      <c r="P299" s="4">
        <f t="shared" si="121"/>
        <v>44.188999999999965</v>
      </c>
      <c r="Q299" s="4">
        <f t="shared" si="121"/>
        <v>39.543000000000006</v>
      </c>
      <c r="R299" s="4"/>
      <c r="S299" s="4"/>
      <c r="T299" s="4"/>
      <c r="U299" s="4"/>
      <c r="V299" s="4"/>
      <c r="W299" s="4"/>
      <c r="X299" s="4"/>
      <c r="Y299" s="4"/>
    </row>
    <row r="300" spans="1:25" ht="12.75">
      <c r="A300" s="24" t="s">
        <v>125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>
        <f aca="true" t="shared" si="122" ref="L300:Q300">L298-L299</f>
        <v>37.39099999999996</v>
      </c>
      <c r="M300" s="4">
        <f t="shared" si="122"/>
        <v>14.761999999999944</v>
      </c>
      <c r="N300" s="4">
        <f t="shared" si="122"/>
        <v>-50.97799999999984</v>
      </c>
      <c r="O300" s="4">
        <f t="shared" si="122"/>
        <v>-85.46199999999999</v>
      </c>
      <c r="P300" s="4">
        <f t="shared" si="122"/>
        <v>-150.4720000000001</v>
      </c>
      <c r="Q300" s="4">
        <f t="shared" si="122"/>
        <v>-130.93600000000004</v>
      </c>
      <c r="R300" s="4"/>
      <c r="S300" s="4"/>
      <c r="T300" s="4"/>
      <c r="U300" s="4"/>
      <c r="V300" s="4"/>
      <c r="W300" s="4"/>
      <c r="X300" s="4"/>
      <c r="Y300" s="4"/>
    </row>
    <row r="301" spans="2:25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>
      <c r="A302" s="10" t="s">
        <v>48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>
      <c r="A303" s="18" t="s">
        <v>49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>
        <v>1102</v>
      </c>
      <c r="N303" s="4">
        <v>1179</v>
      </c>
      <c r="O303" s="4">
        <v>1263</v>
      </c>
      <c r="P303" s="4">
        <v>1342</v>
      </c>
      <c r="Q303" s="4">
        <v>1415</v>
      </c>
      <c r="R303" s="4">
        <v>1492</v>
      </c>
      <c r="S303" s="4"/>
      <c r="T303" s="4"/>
      <c r="U303" s="4"/>
      <c r="V303" s="4"/>
      <c r="W303" s="4"/>
      <c r="X303" s="4"/>
      <c r="Y303" s="4"/>
    </row>
    <row r="304" spans="1:25" ht="12.75">
      <c r="A304" s="1" t="s">
        <v>50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>
        <v>1454</v>
      </c>
      <c r="N304" s="4">
        <v>1505</v>
      </c>
      <c r="O304" s="4">
        <v>1523</v>
      </c>
      <c r="P304" s="4">
        <v>1536</v>
      </c>
      <c r="Q304" s="4">
        <v>1593</v>
      </c>
      <c r="R304" s="4">
        <v>1718</v>
      </c>
      <c r="S304" s="4"/>
      <c r="T304" s="4"/>
      <c r="U304" s="4"/>
      <c r="V304" s="4"/>
      <c r="W304" s="4"/>
      <c r="X304" s="4"/>
      <c r="Y304" s="4"/>
    </row>
    <row r="305" spans="1:25" ht="12.75">
      <c r="A305" s="1" t="s">
        <v>9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>
        <v>547</v>
      </c>
      <c r="N305" s="4">
        <v>538</v>
      </c>
      <c r="O305" s="4">
        <v>531</v>
      </c>
      <c r="P305" s="4">
        <v>532</v>
      </c>
      <c r="Q305" s="4">
        <v>550</v>
      </c>
      <c r="R305" s="4">
        <v>569</v>
      </c>
      <c r="S305" s="4"/>
      <c r="T305" s="4"/>
      <c r="U305" s="4"/>
      <c r="V305" s="4"/>
      <c r="W305" s="4"/>
      <c r="X305" s="4"/>
      <c r="Y305" s="4"/>
    </row>
    <row r="306" spans="1:25" ht="12.75">
      <c r="A306" s="1" t="s">
        <v>10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>
        <v>201</v>
      </c>
      <c r="N306" s="4">
        <v>213</v>
      </c>
      <c r="O306" s="4">
        <v>231</v>
      </c>
      <c r="P306" s="4">
        <v>245</v>
      </c>
      <c r="Q306" s="4">
        <v>260</v>
      </c>
      <c r="R306" s="4">
        <v>278</v>
      </c>
      <c r="S306" s="4"/>
      <c r="T306" s="4"/>
      <c r="U306" s="4"/>
      <c r="V306" s="4"/>
      <c r="W306" s="4"/>
      <c r="X306" s="4"/>
      <c r="Y306" s="4"/>
    </row>
    <row r="307" spans="1:25" ht="12.75">
      <c r="A307" s="1" t="s">
        <v>11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>
        <v>706</v>
      </c>
      <c r="N307" s="4">
        <v>754</v>
      </c>
      <c r="O307" s="4">
        <v>761</v>
      </c>
      <c r="P307" s="4">
        <v>759</v>
      </c>
      <c r="Q307" s="4">
        <v>783</v>
      </c>
      <c r="R307" s="4">
        <v>871</v>
      </c>
      <c r="S307" s="4"/>
      <c r="T307" s="4"/>
      <c r="U307" s="4"/>
      <c r="V307" s="4"/>
      <c r="W307" s="4"/>
      <c r="X307" s="4"/>
      <c r="Y307" s="4"/>
    </row>
    <row r="308" spans="1:25" ht="12.75">
      <c r="A308" s="1" t="s">
        <v>12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>
        <f aca="true" t="shared" si="123" ref="M308:R308">M303-M304</f>
        <v>-352</v>
      </c>
      <c r="N308" s="4">
        <f t="shared" si="123"/>
        <v>-326</v>
      </c>
      <c r="O308" s="4">
        <f t="shared" si="123"/>
        <v>-260</v>
      </c>
      <c r="P308" s="4">
        <f t="shared" si="123"/>
        <v>-194</v>
      </c>
      <c r="Q308" s="4">
        <f t="shared" si="123"/>
        <v>-178</v>
      </c>
      <c r="R308" s="4">
        <f t="shared" si="123"/>
        <v>-226</v>
      </c>
      <c r="S308" s="4"/>
      <c r="T308" s="4"/>
      <c r="U308" s="4"/>
      <c r="V308" s="4"/>
      <c r="W308" s="4"/>
      <c r="X308" s="4"/>
      <c r="Y308" s="4"/>
    </row>
    <row r="309" spans="1:25" ht="12.75">
      <c r="A309" s="24" t="s">
        <v>121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>
        <f aca="true" t="shared" si="124" ref="M309:R309">M303-M307</f>
        <v>396</v>
      </c>
      <c r="N309" s="4">
        <f t="shared" si="124"/>
        <v>425</v>
      </c>
      <c r="O309" s="4">
        <f t="shared" si="124"/>
        <v>502</v>
      </c>
      <c r="P309" s="4">
        <f t="shared" si="124"/>
        <v>583</v>
      </c>
      <c r="Q309" s="4">
        <f t="shared" si="124"/>
        <v>632</v>
      </c>
      <c r="R309" s="4">
        <f t="shared" si="124"/>
        <v>621</v>
      </c>
      <c r="S309" s="4"/>
      <c r="T309" s="4"/>
      <c r="U309" s="4"/>
      <c r="V309" s="4"/>
      <c r="W309" s="4"/>
      <c r="X309" s="4"/>
      <c r="Y309" s="4"/>
    </row>
    <row r="310" spans="1:25" ht="12.75">
      <c r="A310" s="2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>
      <c r="A311" s="18" t="s">
        <v>13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>
        <f>'Revenue Legislation'!M47</f>
        <v>-14.623999999999997</v>
      </c>
      <c r="N311" s="4">
        <f>'Revenue Legislation'!N47</f>
        <v>-1.1020000000000008</v>
      </c>
      <c r="O311" s="4">
        <f>'Revenue Legislation'!O47</f>
        <v>25.447000000000003</v>
      </c>
      <c r="P311" s="4">
        <f>'Revenue Legislation'!P47</f>
        <v>42.431000000000004</v>
      </c>
      <c r="Q311" s="4">
        <f>'Revenue Legislation'!Q47</f>
        <v>48.791</v>
      </c>
      <c r="R311" s="4">
        <f>'Revenue Legislation'!R47</f>
        <v>58.57800000000002</v>
      </c>
      <c r="S311" s="4"/>
      <c r="T311" s="4"/>
      <c r="U311" s="4"/>
      <c r="V311" s="4"/>
      <c r="W311" s="4"/>
      <c r="X311" s="4"/>
      <c r="Y311" s="4"/>
    </row>
    <row r="312" spans="1:25" ht="12.75">
      <c r="A312" s="1" t="s">
        <v>14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>
        <f>'Mandatory Outlay Legislation'!M45</f>
        <v>4</v>
      </c>
      <c r="N312" s="4">
        <f>'Mandatory Outlay Legislation'!N45</f>
        <v>5</v>
      </c>
      <c r="O312" s="4">
        <f>'Mandatory Outlay Legislation'!O45</f>
        <v>-1.3</v>
      </c>
      <c r="P312" s="4">
        <f>'Mandatory Outlay Legislation'!P45</f>
        <v>-8.289</v>
      </c>
      <c r="Q312" s="4">
        <f>'Mandatory Outlay Legislation'!Q45</f>
        <v>-14.543000000000003</v>
      </c>
      <c r="R312" s="4">
        <f>'Mandatory Outlay Legislation'!R45</f>
        <v>-30.326999999999998</v>
      </c>
      <c r="S312" s="4"/>
      <c r="T312" s="4"/>
      <c r="U312" s="4"/>
      <c r="V312" s="4"/>
      <c r="W312" s="4"/>
      <c r="X312" s="4"/>
      <c r="Y312" s="4"/>
    </row>
    <row r="313" spans="1:25" ht="12.75">
      <c r="A313" s="24" t="s">
        <v>122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>
        <f aca="true" t="shared" si="125" ref="M313:R313">M311-M312</f>
        <v>-18.623999999999995</v>
      </c>
      <c r="N313" s="4">
        <f t="shared" si="125"/>
        <v>-6.102</v>
      </c>
      <c r="O313" s="4">
        <f t="shared" si="125"/>
        <v>26.747000000000003</v>
      </c>
      <c r="P313" s="4">
        <f t="shared" si="125"/>
        <v>50.720000000000006</v>
      </c>
      <c r="Q313" s="4">
        <f t="shared" si="125"/>
        <v>63.334</v>
      </c>
      <c r="R313" s="4">
        <f t="shared" si="125"/>
        <v>88.90500000000002</v>
      </c>
      <c r="S313" s="4"/>
      <c r="T313" s="4"/>
      <c r="U313" s="4"/>
      <c r="V313" s="4"/>
      <c r="W313" s="4"/>
      <c r="X313" s="4"/>
      <c r="Y313" s="4"/>
    </row>
    <row r="314" spans="1:25" ht="12.75">
      <c r="A314" s="2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>
      <c r="A315" s="18" t="s">
        <v>15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>
        <f aca="true" t="shared" si="126" ref="M315:R315">M303+M311</f>
        <v>1087.376</v>
      </c>
      <c r="N315" s="4">
        <f t="shared" si="126"/>
        <v>1177.898</v>
      </c>
      <c r="O315" s="4">
        <f t="shared" si="126"/>
        <v>1288.4470000000001</v>
      </c>
      <c r="P315" s="4">
        <f t="shared" si="126"/>
        <v>1384.431</v>
      </c>
      <c r="Q315" s="4">
        <f t="shared" si="126"/>
        <v>1463.791</v>
      </c>
      <c r="R315" s="4">
        <f t="shared" si="126"/>
        <v>1550.578</v>
      </c>
      <c r="S315" s="4"/>
      <c r="T315" s="4"/>
      <c r="U315" s="4"/>
      <c r="V315" s="4"/>
      <c r="W315" s="4"/>
      <c r="X315" s="4"/>
      <c r="Y315" s="4"/>
    </row>
    <row r="316" spans="1:25" ht="12.75">
      <c r="A316" s="1" t="s">
        <v>16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>
        <f aca="true" t="shared" si="127" ref="M316:R316">M307+M312</f>
        <v>710</v>
      </c>
      <c r="N316" s="4">
        <f t="shared" si="127"/>
        <v>759</v>
      </c>
      <c r="O316" s="4">
        <f t="shared" si="127"/>
        <v>759.7</v>
      </c>
      <c r="P316" s="4">
        <f t="shared" si="127"/>
        <v>750.711</v>
      </c>
      <c r="Q316" s="4">
        <f t="shared" si="127"/>
        <v>768.457</v>
      </c>
      <c r="R316" s="4">
        <f t="shared" si="127"/>
        <v>840.673</v>
      </c>
      <c r="S316" s="4"/>
      <c r="T316" s="4"/>
      <c r="U316" s="4"/>
      <c r="V316" s="4"/>
      <c r="W316" s="4"/>
      <c r="X316" s="4"/>
      <c r="Y316" s="4"/>
    </row>
    <row r="317" spans="1:25" ht="12.75">
      <c r="A317" s="24" t="s">
        <v>123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>
        <f aca="true" t="shared" si="128" ref="M317:R317">M315-M316</f>
        <v>377.376</v>
      </c>
      <c r="N317" s="4">
        <f t="shared" si="128"/>
        <v>418.8979999999999</v>
      </c>
      <c r="O317" s="4">
        <f t="shared" si="128"/>
        <v>528.7470000000001</v>
      </c>
      <c r="P317" s="4">
        <f t="shared" si="128"/>
        <v>633.72</v>
      </c>
      <c r="Q317" s="4">
        <f t="shared" si="128"/>
        <v>695.334</v>
      </c>
      <c r="R317" s="4">
        <f t="shared" si="128"/>
        <v>709.905</v>
      </c>
      <c r="S317" s="4"/>
      <c r="T317" s="4"/>
      <c r="U317" s="4"/>
      <c r="V317" s="4"/>
      <c r="W317" s="4"/>
      <c r="X317" s="4"/>
      <c r="Y317" s="4"/>
    </row>
    <row r="318" spans="1:25" ht="12.75">
      <c r="A318" s="2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>
      <c r="A319" s="18" t="s">
        <v>17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>
        <f aca="true" t="shared" si="129" ref="M319:R324">M4</f>
        <v>1091.3</v>
      </c>
      <c r="N319" s="4">
        <f t="shared" si="129"/>
        <v>1154.4</v>
      </c>
      <c r="O319" s="4">
        <f t="shared" si="129"/>
        <v>1258.6</v>
      </c>
      <c r="P319" s="4">
        <f t="shared" si="129"/>
        <v>1351.8</v>
      </c>
      <c r="Q319" s="4">
        <f t="shared" si="129"/>
        <v>1453.1</v>
      </c>
      <c r="R319" s="4">
        <f t="shared" si="129"/>
        <v>1579.3</v>
      </c>
      <c r="S319" s="4"/>
      <c r="T319" s="4"/>
      <c r="U319" s="4"/>
      <c r="V319" s="4"/>
      <c r="W319" s="4"/>
      <c r="X319" s="4"/>
      <c r="Y319" s="4"/>
    </row>
    <row r="320" spans="1:25" ht="12.75">
      <c r="A320" s="1" t="s">
        <v>18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>
        <f t="shared" si="129"/>
        <v>1381.7</v>
      </c>
      <c r="N320" s="4">
        <f t="shared" si="129"/>
        <v>1409.5</v>
      </c>
      <c r="O320" s="4">
        <f t="shared" si="129"/>
        <v>1461.9</v>
      </c>
      <c r="P320" s="4">
        <f t="shared" si="129"/>
        <v>1515.8000000000002</v>
      </c>
      <c r="Q320" s="4">
        <f t="shared" si="129"/>
        <v>1560.6</v>
      </c>
      <c r="R320" s="4">
        <f t="shared" si="129"/>
        <v>1601.3</v>
      </c>
      <c r="S320" s="4"/>
      <c r="T320" s="4"/>
      <c r="U320" s="4"/>
      <c r="V320" s="4"/>
      <c r="W320" s="4"/>
      <c r="X320" s="4"/>
      <c r="Y320" s="4"/>
    </row>
    <row r="321" spans="1:25" ht="12.75">
      <c r="A321" s="1" t="s">
        <v>19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>
        <f t="shared" si="129"/>
        <v>534.6</v>
      </c>
      <c r="N321" s="4">
        <f t="shared" si="129"/>
        <v>541</v>
      </c>
      <c r="O321" s="4">
        <f t="shared" si="129"/>
        <v>543.9</v>
      </c>
      <c r="P321" s="4">
        <f t="shared" si="129"/>
        <v>545.7</v>
      </c>
      <c r="Q321" s="4">
        <f t="shared" si="129"/>
        <v>534.5</v>
      </c>
      <c r="R321" s="4">
        <f t="shared" si="129"/>
        <v>548.9</v>
      </c>
      <c r="S321" s="4"/>
      <c r="T321" s="4"/>
      <c r="U321" s="4"/>
      <c r="V321" s="4"/>
      <c r="W321" s="4"/>
      <c r="X321" s="4"/>
      <c r="Y321" s="4"/>
    </row>
    <row r="322" spans="1:25" ht="12.75">
      <c r="A322" s="1" t="s">
        <v>20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>
        <f t="shared" si="129"/>
        <v>199.4</v>
      </c>
      <c r="N322" s="4">
        <f t="shared" si="129"/>
        <v>198.7</v>
      </c>
      <c r="O322" s="4">
        <f t="shared" si="129"/>
        <v>203</v>
      </c>
      <c r="P322" s="4">
        <f t="shared" si="129"/>
        <v>232.2</v>
      </c>
      <c r="Q322" s="4">
        <f t="shared" si="129"/>
        <v>241.1</v>
      </c>
      <c r="R322" s="4">
        <f t="shared" si="129"/>
        <v>244</v>
      </c>
      <c r="S322" s="4"/>
      <c r="T322" s="4"/>
      <c r="U322" s="4"/>
      <c r="V322" s="4"/>
      <c r="W322" s="4"/>
      <c r="X322" s="4"/>
      <c r="Y322" s="4"/>
    </row>
    <row r="323" spans="1:25" ht="12.75">
      <c r="A323" s="1" t="s">
        <v>112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>
        <f t="shared" si="129"/>
        <v>647.7</v>
      </c>
      <c r="N323" s="4">
        <f t="shared" si="129"/>
        <v>669.8</v>
      </c>
      <c r="O323" s="4">
        <f t="shared" si="129"/>
        <v>715</v>
      </c>
      <c r="P323" s="4">
        <f t="shared" si="129"/>
        <v>737.9</v>
      </c>
      <c r="Q323" s="4">
        <f t="shared" si="129"/>
        <v>785</v>
      </c>
      <c r="R323" s="4">
        <f t="shared" si="129"/>
        <v>808.4</v>
      </c>
      <c r="S323" s="4"/>
      <c r="T323" s="4"/>
      <c r="U323" s="4"/>
      <c r="V323" s="4"/>
      <c r="W323" s="4"/>
      <c r="X323" s="4"/>
      <c r="Y323" s="4"/>
    </row>
    <row r="324" spans="1:25" ht="12.75">
      <c r="A324" s="18" t="s">
        <v>21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>
        <f t="shared" si="129"/>
        <v>-290.4000000000001</v>
      </c>
      <c r="N324" s="4">
        <f t="shared" si="129"/>
        <v>-255.0999999999999</v>
      </c>
      <c r="O324" s="4">
        <f t="shared" si="129"/>
        <v>-203.30000000000018</v>
      </c>
      <c r="P324" s="4">
        <f t="shared" si="129"/>
        <v>-164.00000000000023</v>
      </c>
      <c r="Q324" s="4">
        <f t="shared" si="129"/>
        <v>-107.5</v>
      </c>
      <c r="R324" s="4">
        <f t="shared" si="129"/>
        <v>-22</v>
      </c>
      <c r="S324" s="4"/>
      <c r="T324" s="4"/>
      <c r="U324" s="4"/>
      <c r="V324" s="4"/>
      <c r="W324" s="4"/>
      <c r="X324" s="4"/>
      <c r="Y324" s="4"/>
    </row>
    <row r="325" spans="1:25" ht="12.75">
      <c r="A325" s="23" t="s">
        <v>124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>
        <f aca="true" t="shared" si="130" ref="M325:R325">M319-M323</f>
        <v>443.5999999999999</v>
      </c>
      <c r="N325" s="4">
        <f t="shared" si="130"/>
        <v>484.60000000000014</v>
      </c>
      <c r="O325" s="4">
        <f t="shared" si="130"/>
        <v>543.5999999999999</v>
      </c>
      <c r="P325" s="4">
        <f t="shared" si="130"/>
        <v>613.9</v>
      </c>
      <c r="Q325" s="4">
        <f t="shared" si="130"/>
        <v>668.0999999999999</v>
      </c>
      <c r="R325" s="4">
        <f t="shared" si="130"/>
        <v>770.9</v>
      </c>
      <c r="S325" s="4"/>
      <c r="T325" s="4"/>
      <c r="U325" s="4"/>
      <c r="V325" s="4"/>
      <c r="W325" s="4"/>
      <c r="X325" s="4"/>
      <c r="Y325" s="4"/>
    </row>
    <row r="326" spans="1:25" ht="12.75">
      <c r="A326" s="2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>
      <c r="A327" s="18" t="s">
        <v>107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>
        <f aca="true" t="shared" si="131" ref="M327:R327">M319-M315</f>
        <v>3.923999999999978</v>
      </c>
      <c r="N327" s="4">
        <f t="shared" si="131"/>
        <v>-23.49799999999982</v>
      </c>
      <c r="O327" s="4">
        <f t="shared" si="131"/>
        <v>-29.847000000000207</v>
      </c>
      <c r="P327" s="4">
        <f t="shared" si="131"/>
        <v>-32.631000000000085</v>
      </c>
      <c r="Q327" s="4">
        <f t="shared" si="131"/>
        <v>-10.691000000000031</v>
      </c>
      <c r="R327" s="4">
        <f t="shared" si="131"/>
        <v>28.72199999999998</v>
      </c>
      <c r="S327" s="4"/>
      <c r="T327" s="4"/>
      <c r="U327" s="4"/>
      <c r="V327" s="4"/>
      <c r="W327" s="4"/>
      <c r="X327" s="4"/>
      <c r="Y327" s="4"/>
    </row>
    <row r="328" spans="1:25" ht="12.75">
      <c r="A328" s="24" t="s">
        <v>118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>
        <f aca="true" t="shared" si="132" ref="M328:R328">M323-M316</f>
        <v>-62.299999999999955</v>
      </c>
      <c r="N328" s="4">
        <f t="shared" si="132"/>
        <v>-89.20000000000005</v>
      </c>
      <c r="O328" s="4">
        <f t="shared" si="132"/>
        <v>-44.700000000000045</v>
      </c>
      <c r="P328" s="4">
        <f t="shared" si="132"/>
        <v>-12.811000000000035</v>
      </c>
      <c r="Q328" s="4">
        <f t="shared" si="132"/>
        <v>16.543000000000006</v>
      </c>
      <c r="R328" s="4">
        <f t="shared" si="132"/>
        <v>-32.273000000000025</v>
      </c>
      <c r="S328" s="4"/>
      <c r="T328" s="4"/>
      <c r="U328" s="4"/>
      <c r="V328" s="4"/>
      <c r="W328" s="4"/>
      <c r="X328" s="4"/>
      <c r="Y328" s="4"/>
    </row>
    <row r="329" spans="1:25" ht="12.75">
      <c r="A329" s="24" t="s">
        <v>125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>
        <f aca="true" t="shared" si="133" ref="M329:R329">M327-M328</f>
        <v>66.22399999999993</v>
      </c>
      <c r="N329" s="4">
        <f t="shared" si="133"/>
        <v>65.70200000000023</v>
      </c>
      <c r="O329" s="4">
        <f t="shared" si="133"/>
        <v>14.852999999999838</v>
      </c>
      <c r="P329" s="4">
        <f t="shared" si="133"/>
        <v>-19.82000000000005</v>
      </c>
      <c r="Q329" s="4">
        <f t="shared" si="133"/>
        <v>-27.234000000000037</v>
      </c>
      <c r="R329" s="4">
        <f t="shared" si="133"/>
        <v>60.995000000000005</v>
      </c>
      <c r="S329" s="4"/>
      <c r="T329" s="4"/>
      <c r="U329" s="4"/>
      <c r="V329" s="4"/>
      <c r="W329" s="4"/>
      <c r="X329" s="4"/>
      <c r="Y329" s="4"/>
    </row>
    <row r="330" spans="2:25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>
      <c r="A331" s="10" t="s">
        <v>51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>
      <c r="A332" s="18" t="s">
        <v>52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>
        <v>1143</v>
      </c>
      <c r="O332" s="4">
        <v>1215</v>
      </c>
      <c r="P332" s="4">
        <v>1291</v>
      </c>
      <c r="Q332" s="4">
        <v>1356</v>
      </c>
      <c r="R332" s="4">
        <v>1414</v>
      </c>
      <c r="S332" s="4">
        <v>1482</v>
      </c>
      <c r="T332" s="4"/>
      <c r="U332" s="4"/>
      <c r="V332" s="4"/>
      <c r="W332" s="4"/>
      <c r="X332" s="4"/>
      <c r="Y332" s="4"/>
    </row>
    <row r="333" spans="1:25" ht="12.75">
      <c r="A333" s="1" t="s">
        <v>53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>
        <v>1453</v>
      </c>
      <c r="O333" s="4">
        <v>1507</v>
      </c>
      <c r="P333" s="4">
        <v>1575</v>
      </c>
      <c r="Q333" s="4">
        <v>1643</v>
      </c>
      <c r="R333" s="4">
        <v>1733</v>
      </c>
      <c r="S333" s="4">
        <v>1839</v>
      </c>
      <c r="T333" s="4"/>
      <c r="U333" s="4"/>
      <c r="V333" s="4"/>
      <c r="W333" s="4"/>
      <c r="X333" s="4"/>
      <c r="Y333" s="4"/>
    </row>
    <row r="334" spans="1:25" ht="12.75">
      <c r="A334" s="1" t="s">
        <v>9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547</v>
      </c>
      <c r="O334" s="4">
        <v>539</v>
      </c>
      <c r="P334" s="4">
        <v>539</v>
      </c>
      <c r="Q334" s="4">
        <v>554</v>
      </c>
      <c r="R334" s="4">
        <v>569</v>
      </c>
      <c r="S334" s="4">
        <v>584</v>
      </c>
      <c r="T334" s="4"/>
      <c r="U334" s="4"/>
      <c r="V334" s="4"/>
      <c r="W334" s="4"/>
      <c r="X334" s="4"/>
      <c r="Y334" s="4"/>
    </row>
    <row r="335" spans="1:25" ht="12.75">
      <c r="A335" s="1" t="s">
        <v>10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>
        <v>198</v>
      </c>
      <c r="O335" s="4">
        <v>211</v>
      </c>
      <c r="P335" s="4">
        <v>231</v>
      </c>
      <c r="Q335" s="4">
        <v>250</v>
      </c>
      <c r="R335" s="4">
        <v>270</v>
      </c>
      <c r="S335" s="4">
        <v>292</v>
      </c>
      <c r="T335" s="4"/>
      <c r="U335" s="4"/>
      <c r="V335" s="4"/>
      <c r="W335" s="4"/>
      <c r="X335" s="4"/>
      <c r="Y335" s="4"/>
    </row>
    <row r="336" spans="1:25" ht="12.75">
      <c r="A336" s="1" t="s">
        <v>11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>
        <v>708</v>
      </c>
      <c r="O336" s="4">
        <v>757</v>
      </c>
      <c r="P336" s="4">
        <v>805</v>
      </c>
      <c r="Q336" s="4">
        <v>839</v>
      </c>
      <c r="R336" s="4">
        <v>894</v>
      </c>
      <c r="S336" s="4">
        <v>963</v>
      </c>
      <c r="T336" s="4"/>
      <c r="U336" s="4"/>
      <c r="V336" s="4"/>
      <c r="W336" s="4"/>
      <c r="X336" s="4"/>
      <c r="Y336" s="4"/>
    </row>
    <row r="337" spans="1:25" ht="12.75">
      <c r="A337" s="1" t="s">
        <v>12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>
        <f aca="true" t="shared" si="134" ref="N337:S337">N332-N333</f>
        <v>-310</v>
      </c>
      <c r="O337" s="4">
        <f t="shared" si="134"/>
        <v>-292</v>
      </c>
      <c r="P337" s="4">
        <f t="shared" si="134"/>
        <v>-284</v>
      </c>
      <c r="Q337" s="4">
        <f t="shared" si="134"/>
        <v>-287</v>
      </c>
      <c r="R337" s="4">
        <f t="shared" si="134"/>
        <v>-319</v>
      </c>
      <c r="S337" s="4">
        <f t="shared" si="134"/>
        <v>-357</v>
      </c>
      <c r="T337" s="4"/>
      <c r="U337" s="4"/>
      <c r="V337" s="4"/>
      <c r="W337" s="4"/>
      <c r="X337" s="4"/>
      <c r="Y337" s="4"/>
    </row>
    <row r="338" spans="1:25" ht="12.75">
      <c r="A338" s="24" t="s">
        <v>121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>
        <f aca="true" t="shared" si="135" ref="N338:S338">N332-N336</f>
        <v>435</v>
      </c>
      <c r="O338" s="4">
        <f t="shared" si="135"/>
        <v>458</v>
      </c>
      <c r="P338" s="4">
        <f t="shared" si="135"/>
        <v>486</v>
      </c>
      <c r="Q338" s="4">
        <f t="shared" si="135"/>
        <v>517</v>
      </c>
      <c r="R338" s="4">
        <f t="shared" si="135"/>
        <v>520</v>
      </c>
      <c r="S338" s="4">
        <f t="shared" si="135"/>
        <v>519</v>
      </c>
      <c r="T338" s="4"/>
      <c r="U338" s="4"/>
      <c r="V338" s="4"/>
      <c r="W338" s="4"/>
      <c r="X338" s="4"/>
      <c r="Y338" s="4"/>
    </row>
    <row r="339" spans="1:25" ht="12.75">
      <c r="A339" s="2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>
      <c r="A340" s="18" t="s">
        <v>13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>
        <f>'Revenue Legislation'!N48</f>
        <v>0</v>
      </c>
      <c r="O340" s="4">
        <f>'Revenue Legislation'!O48</f>
        <v>26.265</v>
      </c>
      <c r="P340" s="4">
        <f>'Revenue Legislation'!P48</f>
        <v>43.72</v>
      </c>
      <c r="Q340" s="4">
        <f>'Revenue Legislation'!Q48</f>
        <v>49.364</v>
      </c>
      <c r="R340" s="4">
        <f>'Revenue Legislation'!R48</f>
        <v>59.305</v>
      </c>
      <c r="S340" s="4">
        <f>'Revenue Legislation'!S48</f>
        <v>45.31599999999999</v>
      </c>
      <c r="T340" s="4"/>
      <c r="U340" s="4"/>
      <c r="V340" s="4"/>
      <c r="W340" s="4"/>
      <c r="X340" s="4"/>
      <c r="Y340" s="4"/>
    </row>
    <row r="341" spans="1:25" ht="12.75">
      <c r="A341" s="1" t="s">
        <v>14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>
        <f>'Mandatory Outlay Legislation'!N46</f>
        <v>0</v>
      </c>
      <c r="O341" s="4">
        <f>'Mandatory Outlay Legislation'!O46</f>
        <v>-4.3</v>
      </c>
      <c r="P341" s="4">
        <f>'Mandatory Outlay Legislation'!P46</f>
        <v>-8.289</v>
      </c>
      <c r="Q341" s="4">
        <f>'Mandatory Outlay Legislation'!Q46</f>
        <v>-14.543000000000003</v>
      </c>
      <c r="R341" s="4">
        <f>'Mandatory Outlay Legislation'!R46</f>
        <v>-30.326999999999998</v>
      </c>
      <c r="S341" s="4">
        <f>'Mandatory Outlay Legislation'!S46</f>
        <v>-38.055</v>
      </c>
      <c r="T341" s="4"/>
      <c r="U341" s="4"/>
      <c r="V341" s="4"/>
      <c r="W341" s="4"/>
      <c r="X341" s="4"/>
      <c r="Y341" s="4"/>
    </row>
    <row r="342" spans="1:25" ht="12.75">
      <c r="A342" s="24" t="s">
        <v>122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>
        <f aca="true" t="shared" si="136" ref="N342:S342">N340-N341</f>
        <v>0</v>
      </c>
      <c r="O342" s="4">
        <f t="shared" si="136"/>
        <v>30.565</v>
      </c>
      <c r="P342" s="4">
        <f t="shared" si="136"/>
        <v>52.009</v>
      </c>
      <c r="Q342" s="4">
        <f t="shared" si="136"/>
        <v>63.907</v>
      </c>
      <c r="R342" s="4">
        <f t="shared" si="136"/>
        <v>89.632</v>
      </c>
      <c r="S342" s="4">
        <f t="shared" si="136"/>
        <v>83.37099999999998</v>
      </c>
      <c r="T342" s="4"/>
      <c r="U342" s="4"/>
      <c r="V342" s="4"/>
      <c r="W342" s="4"/>
      <c r="X342" s="4"/>
      <c r="Y342" s="4"/>
    </row>
    <row r="343" spans="1:25" ht="12.75">
      <c r="A343" s="2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>
      <c r="A344" s="18" t="s">
        <v>15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>
        <f aca="true" t="shared" si="137" ref="N344:S344">N332+N340</f>
        <v>1143</v>
      </c>
      <c r="O344" s="4">
        <f t="shared" si="137"/>
        <v>1241.265</v>
      </c>
      <c r="P344" s="4">
        <f t="shared" si="137"/>
        <v>1334.72</v>
      </c>
      <c r="Q344" s="4">
        <f t="shared" si="137"/>
        <v>1405.364</v>
      </c>
      <c r="R344" s="4">
        <f t="shared" si="137"/>
        <v>1473.305</v>
      </c>
      <c r="S344" s="4">
        <f t="shared" si="137"/>
        <v>1527.316</v>
      </c>
      <c r="T344" s="4"/>
      <c r="U344" s="4"/>
      <c r="V344" s="4"/>
      <c r="W344" s="4"/>
      <c r="X344" s="4"/>
      <c r="Y344" s="4"/>
    </row>
    <row r="345" spans="1:25" ht="12.75">
      <c r="A345" s="1" t="s">
        <v>16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>
        <f aca="true" t="shared" si="138" ref="N345:S345">N336+N341</f>
        <v>708</v>
      </c>
      <c r="O345" s="4">
        <f t="shared" si="138"/>
        <v>752.7</v>
      </c>
      <c r="P345" s="4">
        <f t="shared" si="138"/>
        <v>796.711</v>
      </c>
      <c r="Q345" s="4">
        <f t="shared" si="138"/>
        <v>824.457</v>
      </c>
      <c r="R345" s="4">
        <f t="shared" si="138"/>
        <v>863.673</v>
      </c>
      <c r="S345" s="4">
        <f t="shared" si="138"/>
        <v>924.945</v>
      </c>
      <c r="T345" s="4"/>
      <c r="U345" s="4"/>
      <c r="V345" s="4"/>
      <c r="W345" s="4"/>
      <c r="X345" s="4"/>
      <c r="Y345" s="4"/>
    </row>
    <row r="346" spans="1:25" ht="12.75">
      <c r="A346" s="24" t="s">
        <v>123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f aca="true" t="shared" si="139" ref="N346:S346">N344-N345</f>
        <v>435</v>
      </c>
      <c r="O346" s="4">
        <f t="shared" si="139"/>
        <v>488.56500000000005</v>
      </c>
      <c r="P346" s="4">
        <f t="shared" si="139"/>
        <v>538.009</v>
      </c>
      <c r="Q346" s="4">
        <f t="shared" si="139"/>
        <v>580.907</v>
      </c>
      <c r="R346" s="4">
        <f t="shared" si="139"/>
        <v>609.6320000000001</v>
      </c>
      <c r="S346" s="4">
        <f t="shared" si="139"/>
        <v>602.371</v>
      </c>
      <c r="T346" s="4"/>
      <c r="U346" s="4"/>
      <c r="V346" s="4"/>
      <c r="W346" s="4"/>
      <c r="X346" s="4"/>
      <c r="Y346" s="4"/>
    </row>
    <row r="347" spans="1:25" ht="12.75">
      <c r="A347" s="2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>
      <c r="A348" s="18" t="s">
        <v>17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>
        <f aca="true" t="shared" si="140" ref="N348:S353">N4</f>
        <v>1154.4</v>
      </c>
      <c r="O348" s="4">
        <f t="shared" si="140"/>
        <v>1258.6</v>
      </c>
      <c r="P348" s="4">
        <f t="shared" si="140"/>
        <v>1351.8</v>
      </c>
      <c r="Q348" s="4">
        <f t="shared" si="140"/>
        <v>1453.1</v>
      </c>
      <c r="R348" s="4">
        <f t="shared" si="140"/>
        <v>1579.3</v>
      </c>
      <c r="S348" s="4">
        <f t="shared" si="140"/>
        <v>1721.8</v>
      </c>
      <c r="T348" s="4"/>
      <c r="U348" s="4"/>
      <c r="V348" s="4"/>
      <c r="W348" s="4"/>
      <c r="X348" s="4"/>
      <c r="Y348" s="4"/>
    </row>
    <row r="349" spans="1:25" ht="12.75">
      <c r="A349" s="1" t="s">
        <v>18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>
        <f t="shared" si="140"/>
        <v>1409.5</v>
      </c>
      <c r="O349" s="4">
        <f t="shared" si="140"/>
        <v>1461.9</v>
      </c>
      <c r="P349" s="4">
        <f t="shared" si="140"/>
        <v>1515.8000000000002</v>
      </c>
      <c r="Q349" s="4">
        <f t="shared" si="140"/>
        <v>1560.6</v>
      </c>
      <c r="R349" s="4">
        <f t="shared" si="140"/>
        <v>1601.3</v>
      </c>
      <c r="S349" s="4">
        <f t="shared" si="140"/>
        <v>1652.6000000000001</v>
      </c>
      <c r="T349" s="4"/>
      <c r="U349" s="4"/>
      <c r="V349" s="4"/>
      <c r="W349" s="4"/>
      <c r="X349" s="4"/>
      <c r="Y349" s="4"/>
    </row>
    <row r="350" spans="1:25" ht="12.75">
      <c r="A350" s="1" t="s">
        <v>19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>
        <f t="shared" si="140"/>
        <v>541</v>
      </c>
      <c r="O350" s="4">
        <f t="shared" si="140"/>
        <v>543.9</v>
      </c>
      <c r="P350" s="4">
        <f t="shared" si="140"/>
        <v>545.7</v>
      </c>
      <c r="Q350" s="4">
        <f t="shared" si="140"/>
        <v>534.5</v>
      </c>
      <c r="R350" s="4">
        <f t="shared" si="140"/>
        <v>548.9</v>
      </c>
      <c r="S350" s="4">
        <f t="shared" si="140"/>
        <v>554.7</v>
      </c>
      <c r="T350" s="4"/>
      <c r="U350" s="4"/>
      <c r="V350" s="4"/>
      <c r="W350" s="4"/>
      <c r="X350" s="4"/>
      <c r="Y350" s="4"/>
    </row>
    <row r="351" spans="1:25" ht="12.75">
      <c r="A351" s="1" t="s">
        <v>20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>
        <f t="shared" si="140"/>
        <v>198.7</v>
      </c>
      <c r="O351" s="4">
        <f t="shared" si="140"/>
        <v>203</v>
      </c>
      <c r="P351" s="4">
        <f t="shared" si="140"/>
        <v>232.2</v>
      </c>
      <c r="Q351" s="4">
        <f t="shared" si="140"/>
        <v>241.1</v>
      </c>
      <c r="R351" s="4">
        <f t="shared" si="140"/>
        <v>244</v>
      </c>
      <c r="S351" s="4">
        <f t="shared" si="140"/>
        <v>241.2</v>
      </c>
      <c r="T351" s="4"/>
      <c r="U351" s="4"/>
      <c r="V351" s="4"/>
      <c r="W351" s="4"/>
      <c r="X351" s="4"/>
      <c r="Y351" s="4"/>
    </row>
    <row r="352" spans="1:25" ht="12.75">
      <c r="A352" s="1" t="s">
        <v>112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>
        <f t="shared" si="140"/>
        <v>669.8</v>
      </c>
      <c r="O352" s="4">
        <f t="shared" si="140"/>
        <v>715</v>
      </c>
      <c r="P352" s="4">
        <f t="shared" si="140"/>
        <v>737.9</v>
      </c>
      <c r="Q352" s="4">
        <f t="shared" si="140"/>
        <v>785</v>
      </c>
      <c r="R352" s="4">
        <f t="shared" si="140"/>
        <v>808.4</v>
      </c>
      <c r="S352" s="4">
        <f t="shared" si="140"/>
        <v>856.7</v>
      </c>
      <c r="T352" s="4"/>
      <c r="U352" s="4"/>
      <c r="V352" s="4"/>
      <c r="W352" s="4"/>
      <c r="X352" s="4"/>
      <c r="Y352" s="4"/>
    </row>
    <row r="353" spans="1:25" ht="12.75">
      <c r="A353" s="18" t="s">
        <v>21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>
        <f t="shared" si="140"/>
        <v>-255.0999999999999</v>
      </c>
      <c r="O353" s="4">
        <f t="shared" si="140"/>
        <v>-203.30000000000018</v>
      </c>
      <c r="P353" s="4">
        <f t="shared" si="140"/>
        <v>-164.00000000000023</v>
      </c>
      <c r="Q353" s="4">
        <f t="shared" si="140"/>
        <v>-107.5</v>
      </c>
      <c r="R353" s="4">
        <f t="shared" si="140"/>
        <v>-22</v>
      </c>
      <c r="S353" s="4">
        <f t="shared" si="140"/>
        <v>69.19999999999982</v>
      </c>
      <c r="T353" s="4"/>
      <c r="U353" s="4"/>
      <c r="V353" s="4"/>
      <c r="W353" s="4"/>
      <c r="X353" s="4"/>
      <c r="Y353" s="4"/>
    </row>
    <row r="354" spans="1:25" ht="12.75">
      <c r="A354" s="23" t="s">
        <v>124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>
        <f aca="true" t="shared" si="141" ref="N354:S354">N348-N352</f>
        <v>484.60000000000014</v>
      </c>
      <c r="O354" s="4">
        <f t="shared" si="141"/>
        <v>543.5999999999999</v>
      </c>
      <c r="P354" s="4">
        <f t="shared" si="141"/>
        <v>613.9</v>
      </c>
      <c r="Q354" s="4">
        <f t="shared" si="141"/>
        <v>668.0999999999999</v>
      </c>
      <c r="R354" s="4">
        <f t="shared" si="141"/>
        <v>770.9</v>
      </c>
      <c r="S354" s="4">
        <f t="shared" si="141"/>
        <v>865.0999999999999</v>
      </c>
      <c r="T354" s="4"/>
      <c r="U354" s="4"/>
      <c r="V354" s="4"/>
      <c r="W354" s="4"/>
      <c r="X354" s="4"/>
      <c r="Y354" s="4"/>
    </row>
    <row r="355" spans="1:25" ht="12.75">
      <c r="A355" s="2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>
      <c r="A356" s="18" t="s">
        <v>107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>
        <f aca="true" t="shared" si="142" ref="N356:S356">N348-N344</f>
        <v>11.400000000000091</v>
      </c>
      <c r="O356" s="4">
        <f t="shared" si="142"/>
        <v>17.33499999999981</v>
      </c>
      <c r="P356" s="4">
        <f t="shared" si="142"/>
        <v>17.079999999999927</v>
      </c>
      <c r="Q356" s="4">
        <f t="shared" si="142"/>
        <v>47.735999999999876</v>
      </c>
      <c r="R356" s="4">
        <f t="shared" si="142"/>
        <v>105.99499999999989</v>
      </c>
      <c r="S356" s="4">
        <f t="shared" si="142"/>
        <v>194.48399999999992</v>
      </c>
      <c r="T356" s="4"/>
      <c r="U356" s="4"/>
      <c r="V356" s="4"/>
      <c r="W356" s="4"/>
      <c r="X356" s="4"/>
      <c r="Y356" s="4"/>
    </row>
    <row r="357" spans="1:25" ht="12.75">
      <c r="A357" s="24" t="s">
        <v>118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>
        <f aca="true" t="shared" si="143" ref="N357:S357">N352-N345</f>
        <v>-38.200000000000045</v>
      </c>
      <c r="O357" s="4">
        <f t="shared" si="143"/>
        <v>-37.700000000000045</v>
      </c>
      <c r="P357" s="4">
        <f t="shared" si="143"/>
        <v>-58.811000000000035</v>
      </c>
      <c r="Q357" s="4">
        <f t="shared" si="143"/>
        <v>-39.456999999999994</v>
      </c>
      <c r="R357" s="4">
        <f t="shared" si="143"/>
        <v>-55.273000000000025</v>
      </c>
      <c r="S357" s="4">
        <f t="shared" si="143"/>
        <v>-68.245</v>
      </c>
      <c r="T357" s="4"/>
      <c r="U357" s="4"/>
      <c r="V357" s="4"/>
      <c r="W357" s="4"/>
      <c r="X357" s="4"/>
      <c r="Y357" s="4"/>
    </row>
    <row r="358" spans="1:25" ht="12.75">
      <c r="A358" s="24" t="s">
        <v>125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>
        <f aca="true" t="shared" si="144" ref="N358:S358">N356-N357</f>
        <v>49.600000000000136</v>
      </c>
      <c r="O358" s="4">
        <f t="shared" si="144"/>
        <v>55.034999999999854</v>
      </c>
      <c r="P358" s="4">
        <f t="shared" si="144"/>
        <v>75.89099999999996</v>
      </c>
      <c r="Q358" s="4">
        <f t="shared" si="144"/>
        <v>87.19299999999987</v>
      </c>
      <c r="R358" s="4">
        <f t="shared" si="144"/>
        <v>161.26799999999992</v>
      </c>
      <c r="S358" s="4">
        <f t="shared" si="144"/>
        <v>262.7289999999999</v>
      </c>
      <c r="T358" s="4"/>
      <c r="U358" s="4"/>
      <c r="V358" s="4"/>
      <c r="W358" s="4"/>
      <c r="X358" s="4"/>
      <c r="Y358" s="4"/>
    </row>
    <row r="359" spans="2:25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>
      <c r="A360" s="10" t="s">
        <v>54</v>
      </c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>
      <c r="A361" s="18" t="s">
        <v>55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>
        <v>1251</v>
      </c>
      <c r="P361" s="4">
        <v>1338</v>
      </c>
      <c r="Q361" s="4">
        <v>1411</v>
      </c>
      <c r="R361" s="4">
        <v>1479</v>
      </c>
      <c r="S361" s="4">
        <v>1556</v>
      </c>
      <c r="T361" s="4">
        <v>1630</v>
      </c>
      <c r="U361" s="4"/>
      <c r="V361" s="4"/>
      <c r="W361" s="4"/>
      <c r="X361" s="4"/>
      <c r="Y361" s="4"/>
    </row>
    <row r="362" spans="1:25" ht="12.75">
      <c r="A362" s="1" t="s">
        <v>56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v>1474</v>
      </c>
      <c r="P362" s="4">
        <v>1509</v>
      </c>
      <c r="Q362" s="4">
        <v>1577</v>
      </c>
      <c r="R362" s="4">
        <v>1661</v>
      </c>
      <c r="S362" s="4">
        <v>1736</v>
      </c>
      <c r="T362" s="4">
        <v>1834</v>
      </c>
      <c r="U362" s="4"/>
      <c r="V362" s="4"/>
      <c r="W362" s="4"/>
      <c r="X362" s="4"/>
      <c r="Y362" s="4"/>
    </row>
    <row r="363" spans="1:25" ht="12.75">
      <c r="A363" s="1" t="s">
        <v>9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v>543</v>
      </c>
      <c r="P363" s="4">
        <v>541</v>
      </c>
      <c r="Q363" s="4">
        <v>547</v>
      </c>
      <c r="R363" s="4">
        <v>547</v>
      </c>
      <c r="S363" s="4">
        <v>547</v>
      </c>
      <c r="T363" s="4">
        <v>564</v>
      </c>
      <c r="U363" s="4"/>
      <c r="V363" s="4"/>
      <c r="W363" s="4"/>
      <c r="X363" s="4"/>
      <c r="Y363" s="4"/>
    </row>
    <row r="364" spans="1:25" ht="12.75">
      <c r="A364" s="1" t="s">
        <v>10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>
        <v>201</v>
      </c>
      <c r="P364" s="4">
        <v>212</v>
      </c>
      <c r="Q364" s="4">
        <v>228</v>
      </c>
      <c r="R364" s="4">
        <v>239</v>
      </c>
      <c r="S364" s="4">
        <v>249</v>
      </c>
      <c r="T364" s="4">
        <v>261</v>
      </c>
      <c r="U364" s="4"/>
      <c r="V364" s="4"/>
      <c r="W364" s="4"/>
      <c r="X364" s="4"/>
      <c r="Y364" s="4"/>
    </row>
    <row r="365" spans="1:25" ht="12.75">
      <c r="A365" s="1" t="s">
        <v>11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>
        <v>730</v>
      </c>
      <c r="P365" s="4">
        <v>756</v>
      </c>
      <c r="Q365" s="4">
        <v>802</v>
      </c>
      <c r="R365" s="4">
        <v>875</v>
      </c>
      <c r="S365" s="4">
        <v>940</v>
      </c>
      <c r="T365" s="4">
        <v>1009</v>
      </c>
      <c r="U365" s="4"/>
      <c r="V365" s="4"/>
      <c r="W365" s="4"/>
      <c r="X365" s="4"/>
      <c r="Y365" s="4"/>
    </row>
    <row r="366" spans="1:25" ht="12.75">
      <c r="A366" s="1" t="s">
        <v>12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>
        <f aca="true" t="shared" si="145" ref="O366:T366">O361-O362</f>
        <v>-223</v>
      </c>
      <c r="P366" s="4">
        <f t="shared" si="145"/>
        <v>-171</v>
      </c>
      <c r="Q366" s="4">
        <f t="shared" si="145"/>
        <v>-166</v>
      </c>
      <c r="R366" s="4">
        <f t="shared" si="145"/>
        <v>-182</v>
      </c>
      <c r="S366" s="4">
        <f t="shared" si="145"/>
        <v>-180</v>
      </c>
      <c r="T366" s="4">
        <f t="shared" si="145"/>
        <v>-204</v>
      </c>
      <c r="U366" s="4"/>
      <c r="V366" s="4"/>
      <c r="W366" s="4"/>
      <c r="X366" s="4"/>
      <c r="Y366" s="4"/>
    </row>
    <row r="367" spans="1:25" ht="12.75">
      <c r="A367" s="24" t="s">
        <v>121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>
        <f aca="true" t="shared" si="146" ref="O367:T367">O361-O365</f>
        <v>521</v>
      </c>
      <c r="P367" s="4">
        <f t="shared" si="146"/>
        <v>582</v>
      </c>
      <c r="Q367" s="4">
        <f t="shared" si="146"/>
        <v>609</v>
      </c>
      <c r="R367" s="4">
        <f t="shared" si="146"/>
        <v>604</v>
      </c>
      <c r="S367" s="4">
        <f t="shared" si="146"/>
        <v>616</v>
      </c>
      <c r="T367" s="4">
        <f t="shared" si="146"/>
        <v>621</v>
      </c>
      <c r="U367" s="4"/>
      <c r="V367" s="4"/>
      <c r="W367" s="4"/>
      <c r="X367" s="4"/>
      <c r="Y367" s="4"/>
    </row>
    <row r="368" spans="1:25" ht="12.7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>
      <c r="A369" s="18" t="s">
        <v>13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>
        <f>'Revenue Legislation'!O49</f>
        <v>0</v>
      </c>
      <c r="P369" s="4">
        <f>'Revenue Legislation'!P49</f>
        <v>0.285</v>
      </c>
      <c r="Q369" s="4">
        <f>'Revenue Legislation'!Q49</f>
        <v>-2.031</v>
      </c>
      <c r="R369" s="4">
        <f>'Revenue Legislation'!R49</f>
        <v>-1.276</v>
      </c>
      <c r="S369" s="4">
        <f>'Revenue Legislation'!S49</f>
        <v>-14.471</v>
      </c>
      <c r="T369" s="4">
        <f>'Revenue Legislation'!T49</f>
        <v>-10.934668000000002</v>
      </c>
      <c r="U369" s="4"/>
      <c r="V369" s="4"/>
      <c r="W369" s="4"/>
      <c r="X369" s="4"/>
      <c r="Y369" s="4"/>
    </row>
    <row r="370" spans="1:25" ht="12.75">
      <c r="A370" s="1" t="s">
        <v>14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f>'Mandatory Outlay Legislation'!O47</f>
        <v>0</v>
      </c>
      <c r="P370" s="4">
        <f>'Mandatory Outlay Legislation'!P47</f>
        <v>0.211</v>
      </c>
      <c r="Q370" s="4">
        <f>'Mandatory Outlay Legislation'!Q47</f>
        <v>2.057</v>
      </c>
      <c r="R370" s="4">
        <f>'Mandatory Outlay Legislation'!R47</f>
        <v>-9.427</v>
      </c>
      <c r="S370" s="4">
        <f>'Mandatory Outlay Legislation'!S47</f>
        <v>-12.355</v>
      </c>
      <c r="T370" s="4">
        <f>'Mandatory Outlay Legislation'!T47</f>
        <v>-23.378</v>
      </c>
      <c r="U370" s="4"/>
      <c r="V370" s="4"/>
      <c r="W370" s="4"/>
      <c r="X370" s="4"/>
      <c r="Y370" s="4"/>
    </row>
    <row r="371" spans="1:25" ht="12.75">
      <c r="A371" s="24" t="s">
        <v>122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f aca="true" t="shared" si="147" ref="O371:T371">O369-O370</f>
        <v>0</v>
      </c>
      <c r="P371" s="4">
        <f t="shared" si="147"/>
        <v>0.07399999999999998</v>
      </c>
      <c r="Q371" s="4">
        <f t="shared" si="147"/>
        <v>-4.088</v>
      </c>
      <c r="R371" s="4">
        <f t="shared" si="147"/>
        <v>8.151</v>
      </c>
      <c r="S371" s="4">
        <f t="shared" si="147"/>
        <v>-2.1159999999999997</v>
      </c>
      <c r="T371" s="4">
        <f t="shared" si="147"/>
        <v>12.443331999999998</v>
      </c>
      <c r="U371" s="4"/>
      <c r="V371" s="4"/>
      <c r="W371" s="4"/>
      <c r="X371" s="4"/>
      <c r="Y371" s="4"/>
    </row>
    <row r="372" spans="1:25" ht="12.75">
      <c r="A372" s="2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>
      <c r="A373" s="18" t="s">
        <v>15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>
        <f aca="true" t="shared" si="148" ref="O373:T373">O361+O369</f>
        <v>1251</v>
      </c>
      <c r="P373" s="4">
        <f t="shared" si="148"/>
        <v>1338.285</v>
      </c>
      <c r="Q373" s="4">
        <f t="shared" si="148"/>
        <v>1408.969</v>
      </c>
      <c r="R373" s="4">
        <f t="shared" si="148"/>
        <v>1477.724</v>
      </c>
      <c r="S373" s="4">
        <f t="shared" si="148"/>
        <v>1541.529</v>
      </c>
      <c r="T373" s="4">
        <f t="shared" si="148"/>
        <v>1619.065332</v>
      </c>
      <c r="U373" s="4"/>
      <c r="V373" s="4"/>
      <c r="W373" s="4"/>
      <c r="X373" s="4"/>
      <c r="Y373" s="4"/>
    </row>
    <row r="374" spans="1:25" ht="12.75">
      <c r="A374" s="1" t="s">
        <v>16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f aca="true" t="shared" si="149" ref="O374:T374">O365+O370</f>
        <v>730</v>
      </c>
      <c r="P374" s="4">
        <f t="shared" si="149"/>
        <v>756.211</v>
      </c>
      <c r="Q374" s="4">
        <f t="shared" si="149"/>
        <v>804.057</v>
      </c>
      <c r="R374" s="4">
        <f t="shared" si="149"/>
        <v>865.573</v>
      </c>
      <c r="S374" s="4">
        <f t="shared" si="149"/>
        <v>927.645</v>
      </c>
      <c r="T374" s="4">
        <f t="shared" si="149"/>
        <v>985.622</v>
      </c>
      <c r="U374" s="4"/>
      <c r="V374" s="4"/>
      <c r="W374" s="4"/>
      <c r="X374" s="4"/>
      <c r="Y374" s="4"/>
    </row>
    <row r="375" spans="1:256" ht="12.75">
      <c r="A375" s="24" t="s">
        <v>123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>
        <f aca="true" t="shared" si="150" ref="O375:T375">O373-O374</f>
        <v>521</v>
      </c>
      <c r="P375" s="4">
        <f t="shared" si="150"/>
        <v>582.0740000000001</v>
      </c>
      <c r="Q375" s="4">
        <f t="shared" si="150"/>
        <v>604.912</v>
      </c>
      <c r="R375" s="4">
        <f t="shared" si="150"/>
        <v>612.151</v>
      </c>
      <c r="S375" s="4">
        <f t="shared" si="150"/>
        <v>613.884</v>
      </c>
      <c r="T375" s="4">
        <f t="shared" si="150"/>
        <v>633.4433319999999</v>
      </c>
      <c r="U375" s="4"/>
      <c r="V375" s="4"/>
      <c r="W375" s="4"/>
      <c r="X375" s="4"/>
      <c r="Y375" s="4"/>
      <c r="IV375" s="4"/>
    </row>
    <row r="376" spans="1:25" ht="12.75">
      <c r="A376" s="2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>
      <c r="A377" s="18" t="s">
        <v>17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>
        <f aca="true" t="shared" si="151" ref="O377:T382">O4</f>
        <v>1258.6</v>
      </c>
      <c r="P377" s="4">
        <f t="shared" si="151"/>
        <v>1351.8</v>
      </c>
      <c r="Q377" s="4">
        <f t="shared" si="151"/>
        <v>1453.1</v>
      </c>
      <c r="R377" s="4">
        <f t="shared" si="151"/>
        <v>1579.3</v>
      </c>
      <c r="S377" s="4">
        <f t="shared" si="151"/>
        <v>1721.8</v>
      </c>
      <c r="T377" s="4">
        <f t="shared" si="151"/>
        <v>1827.5</v>
      </c>
      <c r="U377" s="4"/>
      <c r="V377" s="4"/>
      <c r="W377" s="4"/>
      <c r="X377" s="4"/>
      <c r="Y377" s="4"/>
    </row>
    <row r="378" spans="1:25" ht="12.75">
      <c r="A378" s="1" t="s">
        <v>18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f t="shared" si="151"/>
        <v>1461.9</v>
      </c>
      <c r="P378" s="4">
        <f t="shared" si="151"/>
        <v>1515.8000000000002</v>
      </c>
      <c r="Q378" s="4">
        <f t="shared" si="151"/>
        <v>1560.6</v>
      </c>
      <c r="R378" s="4">
        <f t="shared" si="151"/>
        <v>1601.3</v>
      </c>
      <c r="S378" s="4">
        <f t="shared" si="151"/>
        <v>1652.6000000000001</v>
      </c>
      <c r="T378" s="4">
        <f t="shared" si="151"/>
        <v>1703</v>
      </c>
      <c r="U378" s="4"/>
      <c r="V378" s="4"/>
      <c r="W378" s="4"/>
      <c r="X378" s="4"/>
      <c r="Y378" s="4"/>
    </row>
    <row r="379" spans="1:25" ht="12.75">
      <c r="A379" s="1" t="s">
        <v>19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>
        <f t="shared" si="151"/>
        <v>543.9</v>
      </c>
      <c r="P379" s="4">
        <f t="shared" si="151"/>
        <v>545.7</v>
      </c>
      <c r="Q379" s="4">
        <f t="shared" si="151"/>
        <v>534.5</v>
      </c>
      <c r="R379" s="4">
        <f t="shared" si="151"/>
        <v>548.9</v>
      </c>
      <c r="S379" s="4">
        <f t="shared" si="151"/>
        <v>554.7</v>
      </c>
      <c r="T379" s="4">
        <f t="shared" si="151"/>
        <v>575</v>
      </c>
      <c r="U379" s="4"/>
      <c r="V379" s="4"/>
      <c r="W379" s="4"/>
      <c r="X379" s="4"/>
      <c r="Y379" s="4"/>
    </row>
    <row r="380" spans="1:25" ht="12.75">
      <c r="A380" s="1" t="s">
        <v>20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>
        <f t="shared" si="151"/>
        <v>203</v>
      </c>
      <c r="P380" s="4">
        <f t="shared" si="151"/>
        <v>232.2</v>
      </c>
      <c r="Q380" s="4">
        <f t="shared" si="151"/>
        <v>241.1</v>
      </c>
      <c r="R380" s="4">
        <f t="shared" si="151"/>
        <v>244</v>
      </c>
      <c r="S380" s="4">
        <f t="shared" si="151"/>
        <v>241.2</v>
      </c>
      <c r="T380" s="4">
        <f t="shared" si="151"/>
        <v>229.7</v>
      </c>
      <c r="U380" s="4"/>
      <c r="V380" s="4"/>
      <c r="W380" s="4"/>
      <c r="X380" s="4"/>
      <c r="Y380" s="4"/>
    </row>
    <row r="381" spans="1:25" ht="12.75">
      <c r="A381" s="1" t="s">
        <v>112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f t="shared" si="151"/>
        <v>715</v>
      </c>
      <c r="P381" s="4">
        <f t="shared" si="151"/>
        <v>737.9</v>
      </c>
      <c r="Q381" s="4">
        <f t="shared" si="151"/>
        <v>785</v>
      </c>
      <c r="R381" s="4">
        <f t="shared" si="151"/>
        <v>808.4</v>
      </c>
      <c r="S381" s="4">
        <f t="shared" si="151"/>
        <v>856.7</v>
      </c>
      <c r="T381" s="4">
        <f t="shared" si="151"/>
        <v>898.3</v>
      </c>
      <c r="U381" s="4"/>
      <c r="V381" s="4"/>
      <c r="W381" s="4"/>
      <c r="X381" s="4"/>
      <c r="Y381" s="4"/>
    </row>
    <row r="382" spans="1:25" ht="12.75">
      <c r="A382" s="18" t="s">
        <v>21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>
        <f t="shared" si="151"/>
        <v>-203.30000000000018</v>
      </c>
      <c r="P382" s="4">
        <f t="shared" si="151"/>
        <v>-164.00000000000023</v>
      </c>
      <c r="Q382" s="4">
        <f t="shared" si="151"/>
        <v>-107.5</v>
      </c>
      <c r="R382" s="4">
        <f t="shared" si="151"/>
        <v>-22</v>
      </c>
      <c r="S382" s="4">
        <f t="shared" si="151"/>
        <v>69.19999999999982</v>
      </c>
      <c r="T382" s="4">
        <f t="shared" si="151"/>
        <v>124.5</v>
      </c>
      <c r="U382" s="4"/>
      <c r="V382" s="4"/>
      <c r="W382" s="4"/>
      <c r="X382" s="4"/>
      <c r="Y382" s="4"/>
    </row>
    <row r="383" spans="1:25" ht="12.75">
      <c r="A383" s="23" t="s">
        <v>124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>
        <f aca="true" t="shared" si="152" ref="O383:T383">O377-O381</f>
        <v>543.5999999999999</v>
      </c>
      <c r="P383" s="4">
        <f t="shared" si="152"/>
        <v>613.9</v>
      </c>
      <c r="Q383" s="4">
        <f t="shared" si="152"/>
        <v>668.0999999999999</v>
      </c>
      <c r="R383" s="4">
        <f t="shared" si="152"/>
        <v>770.9</v>
      </c>
      <c r="S383" s="4">
        <f t="shared" si="152"/>
        <v>865.0999999999999</v>
      </c>
      <c r="T383" s="4">
        <f t="shared" si="152"/>
        <v>929.2</v>
      </c>
      <c r="U383" s="4"/>
      <c r="V383" s="4"/>
      <c r="W383" s="4"/>
      <c r="X383" s="4"/>
      <c r="Y383" s="4"/>
    </row>
    <row r="384" spans="1:25" ht="12.75">
      <c r="A384" s="1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>
      <c r="A385" s="18" t="s">
        <v>107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>
        <f aca="true" t="shared" si="153" ref="O385:T385">O377-O373</f>
        <v>7.599999999999909</v>
      </c>
      <c r="P385" s="4">
        <f t="shared" si="153"/>
        <v>13.514999999999873</v>
      </c>
      <c r="Q385" s="4">
        <f t="shared" si="153"/>
        <v>44.13099999999986</v>
      </c>
      <c r="R385" s="4">
        <f t="shared" si="153"/>
        <v>101.57600000000002</v>
      </c>
      <c r="S385" s="4">
        <f t="shared" si="153"/>
        <v>180.27099999999996</v>
      </c>
      <c r="T385" s="4">
        <f t="shared" si="153"/>
        <v>208.4346680000001</v>
      </c>
      <c r="U385" s="4"/>
      <c r="V385" s="4"/>
      <c r="W385" s="4"/>
      <c r="X385" s="4"/>
      <c r="Y385" s="4"/>
    </row>
    <row r="386" spans="1:25" ht="12.75">
      <c r="A386" s="24" t="s">
        <v>118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f aca="true" t="shared" si="154" ref="O386:T386">O381-O374</f>
        <v>-15</v>
      </c>
      <c r="P386" s="4">
        <f t="shared" si="154"/>
        <v>-18.311000000000035</v>
      </c>
      <c r="Q386" s="4">
        <f t="shared" si="154"/>
        <v>-19.057000000000016</v>
      </c>
      <c r="R386" s="4">
        <f t="shared" si="154"/>
        <v>-57.173</v>
      </c>
      <c r="S386" s="4">
        <f t="shared" si="154"/>
        <v>-70.94499999999994</v>
      </c>
      <c r="T386" s="4">
        <f t="shared" si="154"/>
        <v>-87.322</v>
      </c>
      <c r="U386" s="4"/>
      <c r="V386" s="4"/>
      <c r="W386" s="4"/>
      <c r="X386" s="4"/>
      <c r="Y386" s="4"/>
    </row>
    <row r="387" spans="1:256" ht="12.75">
      <c r="A387" s="24" t="s">
        <v>125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f aca="true" t="shared" si="155" ref="O387:T387">O385-O386</f>
        <v>22.59999999999991</v>
      </c>
      <c r="P387" s="4">
        <f t="shared" si="155"/>
        <v>31.825999999999908</v>
      </c>
      <c r="Q387" s="4">
        <f t="shared" si="155"/>
        <v>63.187999999999874</v>
      </c>
      <c r="R387" s="4">
        <f t="shared" si="155"/>
        <v>158.74900000000002</v>
      </c>
      <c r="S387" s="4">
        <f t="shared" si="155"/>
        <v>251.2159999999999</v>
      </c>
      <c r="T387" s="4">
        <f t="shared" si="155"/>
        <v>295.7566680000001</v>
      </c>
      <c r="U387" s="4"/>
      <c r="V387" s="4"/>
      <c r="W387" s="4"/>
      <c r="X387" s="4"/>
      <c r="Y387" s="4"/>
      <c r="IV387" s="4"/>
    </row>
    <row r="388" spans="2:25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>
      <c r="A389" s="10" t="s">
        <v>57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>
      <c r="A390" s="18" t="s">
        <v>58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>
        <v>1355</v>
      </c>
      <c r="Q390" s="4">
        <v>1418</v>
      </c>
      <c r="R390" s="4">
        <v>1475</v>
      </c>
      <c r="S390" s="4">
        <v>1546</v>
      </c>
      <c r="T390" s="4">
        <v>1618</v>
      </c>
      <c r="U390" s="4">
        <v>1697</v>
      </c>
      <c r="V390" s="4"/>
      <c r="W390" s="4"/>
      <c r="X390" s="4"/>
      <c r="Y390" s="4"/>
    </row>
    <row r="391" spans="1:25" ht="12.75">
      <c r="A391" s="1" t="s">
        <v>24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>
        <v>1531</v>
      </c>
      <c r="Q391" s="4">
        <v>1625</v>
      </c>
      <c r="R391" s="4">
        <v>1699</v>
      </c>
      <c r="S391" s="4">
        <v>1769</v>
      </c>
      <c r="T391" s="4">
        <v>1872</v>
      </c>
      <c r="U391" s="4">
        <v>1981</v>
      </c>
      <c r="V391" s="4"/>
      <c r="W391" s="4"/>
      <c r="X391" s="4"/>
      <c r="Y391" s="4"/>
    </row>
    <row r="392" spans="1:25" ht="12.75">
      <c r="A392" s="1" t="s">
        <v>9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>
        <v>544</v>
      </c>
      <c r="Q392" s="4">
        <v>549</v>
      </c>
      <c r="R392" s="4">
        <v>548</v>
      </c>
      <c r="S392" s="4">
        <v>547</v>
      </c>
      <c r="T392" s="4">
        <v>566</v>
      </c>
      <c r="U392" s="4">
        <v>585</v>
      </c>
      <c r="V392" s="4"/>
      <c r="W392" s="4"/>
      <c r="X392" s="4"/>
      <c r="Y392" s="4"/>
    </row>
    <row r="393" spans="1:25" ht="12.75">
      <c r="A393" s="1" t="s">
        <v>10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>
        <v>235</v>
      </c>
      <c r="Q393" s="4">
        <v>260</v>
      </c>
      <c r="R393" s="4">
        <v>270</v>
      </c>
      <c r="S393" s="4">
        <v>279</v>
      </c>
      <c r="T393" s="4">
        <v>294</v>
      </c>
      <c r="U393" s="4">
        <v>310</v>
      </c>
      <c r="V393" s="4"/>
      <c r="W393" s="4"/>
      <c r="X393" s="4"/>
      <c r="Y393" s="4"/>
    </row>
    <row r="394" spans="1:25" ht="12.75">
      <c r="A394" s="1" t="s">
        <v>11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>
        <v>752</v>
      </c>
      <c r="Q394" s="4">
        <v>816</v>
      </c>
      <c r="R394" s="4">
        <v>881</v>
      </c>
      <c r="S394" s="4">
        <v>943</v>
      </c>
      <c r="T394" s="4">
        <v>1012</v>
      </c>
      <c r="U394" s="4">
        <f>U391-U392-U393</f>
        <v>1086</v>
      </c>
      <c r="V394" s="4"/>
      <c r="W394" s="4"/>
      <c r="X394" s="4"/>
      <c r="Y394" s="4"/>
    </row>
    <row r="395" spans="1:25" ht="12.75">
      <c r="A395" s="1" t="s">
        <v>12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>
        <f aca="true" t="shared" si="156" ref="P395:U395">P390-P391</f>
        <v>-176</v>
      </c>
      <c r="Q395" s="4">
        <f t="shared" si="156"/>
        <v>-207</v>
      </c>
      <c r="R395" s="4">
        <f t="shared" si="156"/>
        <v>-224</v>
      </c>
      <c r="S395" s="4">
        <f t="shared" si="156"/>
        <v>-223</v>
      </c>
      <c r="T395" s="4">
        <f t="shared" si="156"/>
        <v>-254</v>
      </c>
      <c r="U395" s="4">
        <f t="shared" si="156"/>
        <v>-284</v>
      </c>
      <c r="V395" s="4"/>
      <c r="W395" s="4"/>
      <c r="X395" s="4"/>
      <c r="Y395" s="4"/>
    </row>
    <row r="396" spans="1:256" ht="12.75">
      <c r="A396" s="24" t="s">
        <v>121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>
        <f aca="true" t="shared" si="157" ref="P396:U396">P390-P394</f>
        <v>603</v>
      </c>
      <c r="Q396" s="4">
        <f t="shared" si="157"/>
        <v>602</v>
      </c>
      <c r="R396" s="4">
        <f t="shared" si="157"/>
        <v>594</v>
      </c>
      <c r="S396" s="4">
        <f t="shared" si="157"/>
        <v>603</v>
      </c>
      <c r="T396" s="4">
        <f t="shared" si="157"/>
        <v>606</v>
      </c>
      <c r="U396" s="4">
        <f t="shared" si="157"/>
        <v>611</v>
      </c>
      <c r="V396" s="4"/>
      <c r="W396" s="4"/>
      <c r="X396" s="4"/>
      <c r="Y396" s="4"/>
      <c r="IV396" s="4"/>
    </row>
    <row r="397" spans="1:25" ht="12.75">
      <c r="A397" s="2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>
      <c r="A398" s="18" t="s">
        <v>13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>
        <f>'Revenue Legislation'!P50</f>
        <v>-0.248</v>
      </c>
      <c r="Q398" s="4">
        <f>'Revenue Legislation'!Q50</f>
        <v>-0.7090000000000005</v>
      </c>
      <c r="R398" s="4">
        <f>'Revenue Legislation'!R50</f>
        <v>0.185</v>
      </c>
      <c r="S398" s="4">
        <f>'Revenue Legislation'!S50</f>
        <v>-11.776</v>
      </c>
      <c r="T398" s="4">
        <f>'Revenue Legislation'!T50</f>
        <v>-7.508668</v>
      </c>
      <c r="U398" s="4">
        <f>'Revenue Legislation'!U50</f>
        <v>-19.05930472</v>
      </c>
      <c r="V398" s="4"/>
      <c r="W398" s="4"/>
      <c r="X398" s="4"/>
      <c r="Y398" s="4"/>
    </row>
    <row r="399" spans="1:25" ht="12.75">
      <c r="A399" s="1" t="s">
        <v>14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f>'Mandatory Outlay Legislation'!P48</f>
        <v>0</v>
      </c>
      <c r="Q399" s="4">
        <f>'Mandatory Outlay Legislation'!Q48</f>
        <v>1.9529999999999998</v>
      </c>
      <c r="R399" s="4">
        <f>'Mandatory Outlay Legislation'!R48</f>
        <v>-9.11</v>
      </c>
      <c r="S399" s="4">
        <f>'Mandatory Outlay Legislation'!S48</f>
        <v>-11.922</v>
      </c>
      <c r="T399" s="4">
        <f>'Mandatory Outlay Legislation'!T48</f>
        <v>-22.499000000000002</v>
      </c>
      <c r="U399" s="4">
        <f>'Mandatory Outlay Legislation'!U48</f>
        <v>-22.546999999999997</v>
      </c>
      <c r="V399" s="4"/>
      <c r="W399" s="4"/>
      <c r="X399" s="4"/>
      <c r="Y399" s="4"/>
    </row>
    <row r="400" spans="1:25" ht="12.75">
      <c r="A400" s="24" t="s">
        <v>122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>
        <f aca="true" t="shared" si="158" ref="P400:U400">P398-P399</f>
        <v>-0.248</v>
      </c>
      <c r="Q400" s="4">
        <f t="shared" si="158"/>
        <v>-2.6620000000000004</v>
      </c>
      <c r="R400" s="4">
        <f t="shared" si="158"/>
        <v>9.295</v>
      </c>
      <c r="S400" s="4">
        <f t="shared" si="158"/>
        <v>0.1460000000000008</v>
      </c>
      <c r="T400" s="4">
        <f t="shared" si="158"/>
        <v>14.990332000000002</v>
      </c>
      <c r="U400" s="4">
        <f t="shared" si="158"/>
        <v>3.487695279999997</v>
      </c>
      <c r="V400" s="4"/>
      <c r="W400" s="4"/>
      <c r="X400" s="4"/>
      <c r="Y400" s="4"/>
    </row>
    <row r="401" spans="1:25" ht="12.7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>
      <c r="A402" s="18" t="s">
        <v>15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>
        <f aca="true" t="shared" si="159" ref="P402:U402">P390+P398</f>
        <v>1354.752</v>
      </c>
      <c r="Q402" s="4">
        <f t="shared" si="159"/>
        <v>1417.291</v>
      </c>
      <c r="R402" s="4">
        <f t="shared" si="159"/>
        <v>1475.185</v>
      </c>
      <c r="S402" s="4">
        <f t="shared" si="159"/>
        <v>1534.224</v>
      </c>
      <c r="T402" s="4">
        <f t="shared" si="159"/>
        <v>1610.491332</v>
      </c>
      <c r="U402" s="4">
        <f t="shared" si="159"/>
        <v>1677.94069528</v>
      </c>
      <c r="V402" s="4"/>
      <c r="W402" s="4"/>
      <c r="X402" s="4"/>
      <c r="Y402" s="4"/>
    </row>
    <row r="403" spans="1:25" ht="12.75">
      <c r="A403" s="1" t="s">
        <v>16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>
        <f aca="true" t="shared" si="160" ref="P403:U403">P394+P399</f>
        <v>752</v>
      </c>
      <c r="Q403" s="4">
        <f t="shared" si="160"/>
        <v>817.953</v>
      </c>
      <c r="R403" s="4">
        <f t="shared" si="160"/>
        <v>871.89</v>
      </c>
      <c r="S403" s="4">
        <f t="shared" si="160"/>
        <v>931.078</v>
      </c>
      <c r="T403" s="4">
        <f t="shared" si="160"/>
        <v>989.501</v>
      </c>
      <c r="U403" s="4">
        <f t="shared" si="160"/>
        <v>1063.453</v>
      </c>
      <c r="V403" s="4"/>
      <c r="W403" s="4"/>
      <c r="X403" s="4"/>
      <c r="Y403" s="4"/>
    </row>
    <row r="404" spans="1:25" ht="12.75">
      <c r="A404" s="24" t="s">
        <v>123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f aca="true" t="shared" si="161" ref="P404:U404">P402-P403</f>
        <v>602.752</v>
      </c>
      <c r="Q404" s="4">
        <f t="shared" si="161"/>
        <v>599.338</v>
      </c>
      <c r="R404" s="4">
        <f t="shared" si="161"/>
        <v>603.295</v>
      </c>
      <c r="S404" s="4">
        <f t="shared" si="161"/>
        <v>603.146</v>
      </c>
      <c r="T404" s="4">
        <f t="shared" si="161"/>
        <v>620.9903320000001</v>
      </c>
      <c r="U404" s="4">
        <f t="shared" si="161"/>
        <v>614.48769528</v>
      </c>
      <c r="V404" s="4"/>
      <c r="W404" s="4"/>
      <c r="X404" s="4"/>
      <c r="Y404" s="4"/>
    </row>
    <row r="405" spans="1:25" ht="12.7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>
      <c r="A406" s="18" t="s">
        <v>17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>
        <f aca="true" t="shared" si="162" ref="P406:U411">P4</f>
        <v>1351.8</v>
      </c>
      <c r="Q406" s="4">
        <f t="shared" si="162"/>
        <v>1453.1</v>
      </c>
      <c r="R406" s="4">
        <f t="shared" si="162"/>
        <v>1579.3</v>
      </c>
      <c r="S406" s="4">
        <f t="shared" si="162"/>
        <v>1721.8</v>
      </c>
      <c r="T406" s="4">
        <f t="shared" si="162"/>
        <v>1827.5</v>
      </c>
      <c r="U406" s="4">
        <f t="shared" si="162"/>
        <v>2025.1</v>
      </c>
      <c r="V406" s="4"/>
      <c r="W406" s="4"/>
      <c r="X406" s="4"/>
      <c r="Y406" s="4"/>
    </row>
    <row r="407" spans="1:25" ht="12.75">
      <c r="A407" s="1" t="s">
        <v>18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>
        <f t="shared" si="162"/>
        <v>1515.8000000000002</v>
      </c>
      <c r="Q407" s="4">
        <f t="shared" si="162"/>
        <v>1560.6</v>
      </c>
      <c r="R407" s="4">
        <f t="shared" si="162"/>
        <v>1601.3</v>
      </c>
      <c r="S407" s="4">
        <f t="shared" si="162"/>
        <v>1652.6000000000001</v>
      </c>
      <c r="T407" s="4">
        <f t="shared" si="162"/>
        <v>1703</v>
      </c>
      <c r="U407" s="4">
        <f t="shared" si="162"/>
        <v>1787.9</v>
      </c>
      <c r="V407" s="4"/>
      <c r="W407" s="4"/>
      <c r="X407" s="4"/>
      <c r="Y407" s="4"/>
    </row>
    <row r="408" spans="1:25" ht="12.75">
      <c r="A408" s="1" t="s">
        <v>19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>
        <f t="shared" si="162"/>
        <v>545.7</v>
      </c>
      <c r="Q408" s="4">
        <f t="shared" si="162"/>
        <v>534.5</v>
      </c>
      <c r="R408" s="4">
        <f t="shared" si="162"/>
        <v>548.9</v>
      </c>
      <c r="S408" s="4">
        <f t="shared" si="162"/>
        <v>554.7</v>
      </c>
      <c r="T408" s="4">
        <f t="shared" si="162"/>
        <v>575</v>
      </c>
      <c r="U408" s="4">
        <f t="shared" si="162"/>
        <v>617</v>
      </c>
      <c r="V408" s="4"/>
      <c r="W408" s="4"/>
      <c r="X408" s="4"/>
      <c r="Y408" s="4"/>
    </row>
    <row r="409" spans="1:25" ht="12.75">
      <c r="A409" s="1" t="s">
        <v>20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>
        <f t="shared" si="162"/>
        <v>232.2</v>
      </c>
      <c r="Q409" s="4">
        <f t="shared" si="162"/>
        <v>241.1</v>
      </c>
      <c r="R409" s="4">
        <f t="shared" si="162"/>
        <v>244</v>
      </c>
      <c r="S409" s="4">
        <f t="shared" si="162"/>
        <v>241.2</v>
      </c>
      <c r="T409" s="4">
        <f t="shared" si="162"/>
        <v>229.7</v>
      </c>
      <c r="U409" s="4">
        <f t="shared" si="162"/>
        <v>223.2</v>
      </c>
      <c r="V409" s="4"/>
      <c r="W409" s="4"/>
      <c r="X409" s="4"/>
      <c r="Y409" s="4"/>
    </row>
    <row r="410" spans="1:25" ht="12.75">
      <c r="A410" s="1" t="s">
        <v>112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>
        <f t="shared" si="162"/>
        <v>737.9</v>
      </c>
      <c r="Q410" s="4">
        <f t="shared" si="162"/>
        <v>785</v>
      </c>
      <c r="R410" s="4">
        <f t="shared" si="162"/>
        <v>808.4</v>
      </c>
      <c r="S410" s="4">
        <f t="shared" si="162"/>
        <v>856.7</v>
      </c>
      <c r="T410" s="4">
        <f t="shared" si="162"/>
        <v>898.3</v>
      </c>
      <c r="U410" s="4">
        <f t="shared" si="162"/>
        <v>947.7</v>
      </c>
      <c r="V410" s="4"/>
      <c r="W410" s="4"/>
      <c r="X410" s="4"/>
      <c r="Y410" s="4"/>
    </row>
    <row r="411" spans="1:25" ht="12.75">
      <c r="A411" s="18" t="s">
        <v>21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>
        <f t="shared" si="162"/>
        <v>-164.00000000000023</v>
      </c>
      <c r="Q411" s="4">
        <f t="shared" si="162"/>
        <v>-107.5</v>
      </c>
      <c r="R411" s="4">
        <f t="shared" si="162"/>
        <v>-22</v>
      </c>
      <c r="S411" s="4">
        <f t="shared" si="162"/>
        <v>69.19999999999982</v>
      </c>
      <c r="T411" s="4">
        <f t="shared" si="162"/>
        <v>124.5</v>
      </c>
      <c r="U411" s="4">
        <f t="shared" si="162"/>
        <v>237.19999999999982</v>
      </c>
      <c r="V411" s="4"/>
      <c r="W411" s="4"/>
      <c r="X411" s="4"/>
      <c r="Y411" s="4"/>
    </row>
    <row r="412" spans="1:25" ht="12.75">
      <c r="A412" s="23" t="s">
        <v>124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>
        <f aca="true" t="shared" si="163" ref="P412:U412">P406-P410</f>
        <v>613.9</v>
      </c>
      <c r="Q412" s="4">
        <f t="shared" si="163"/>
        <v>668.0999999999999</v>
      </c>
      <c r="R412" s="4">
        <f t="shared" si="163"/>
        <v>770.9</v>
      </c>
      <c r="S412" s="4">
        <f t="shared" si="163"/>
        <v>865.0999999999999</v>
      </c>
      <c r="T412" s="4">
        <f t="shared" si="163"/>
        <v>929.2</v>
      </c>
      <c r="U412" s="4">
        <f t="shared" si="163"/>
        <v>1077.3999999999999</v>
      </c>
      <c r="V412" s="4"/>
      <c r="W412" s="4"/>
      <c r="X412" s="4"/>
      <c r="Y412" s="4"/>
    </row>
    <row r="413" spans="1:25" ht="12.75">
      <c r="A413" s="2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>
      <c r="A414" s="18" t="s">
        <v>107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>
        <f aca="true" t="shared" si="164" ref="P414:U414">P406-P402</f>
        <v>-2.951999999999998</v>
      </c>
      <c r="Q414" s="4">
        <f t="shared" si="164"/>
        <v>35.80899999999997</v>
      </c>
      <c r="R414" s="4">
        <f t="shared" si="164"/>
        <v>104.11500000000001</v>
      </c>
      <c r="S414" s="4">
        <f t="shared" si="164"/>
        <v>187.57600000000002</v>
      </c>
      <c r="T414" s="4">
        <f t="shared" si="164"/>
        <v>217.00866799999994</v>
      </c>
      <c r="U414" s="4">
        <f t="shared" si="164"/>
        <v>347.1593047199999</v>
      </c>
      <c r="V414" s="4"/>
      <c r="W414" s="4"/>
      <c r="X414" s="4"/>
      <c r="Y414" s="4"/>
    </row>
    <row r="415" spans="1:25" ht="12" customHeight="1">
      <c r="A415" s="24" t="s">
        <v>118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>
        <f aca="true" t="shared" si="165" ref="P415:U415">P410-P403</f>
        <v>-14.100000000000023</v>
      </c>
      <c r="Q415" s="4">
        <f t="shared" si="165"/>
        <v>-32.952999999999975</v>
      </c>
      <c r="R415" s="4">
        <f t="shared" si="165"/>
        <v>-63.49000000000001</v>
      </c>
      <c r="S415" s="4">
        <f t="shared" si="165"/>
        <v>-74.37799999999993</v>
      </c>
      <c r="T415" s="4">
        <f t="shared" si="165"/>
        <v>-91.20100000000002</v>
      </c>
      <c r="U415" s="4">
        <f t="shared" si="165"/>
        <v>-115.75299999999993</v>
      </c>
      <c r="V415" s="4"/>
      <c r="W415" s="4"/>
      <c r="X415" s="4"/>
      <c r="Y415" s="4"/>
    </row>
    <row r="416" spans="1:25" ht="15.75" customHeight="1">
      <c r="A416" s="24" t="s">
        <v>125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>
        <f aca="true" t="shared" si="166" ref="P416:U416">P414-P415</f>
        <v>11.148000000000025</v>
      </c>
      <c r="Q416" s="4">
        <f t="shared" si="166"/>
        <v>68.76199999999994</v>
      </c>
      <c r="R416" s="4">
        <f t="shared" si="166"/>
        <v>167.60500000000002</v>
      </c>
      <c r="S416" s="4">
        <f t="shared" si="166"/>
        <v>261.95399999999995</v>
      </c>
      <c r="T416" s="4">
        <f t="shared" si="166"/>
        <v>308.20966799999997</v>
      </c>
      <c r="U416" s="4">
        <f t="shared" si="166"/>
        <v>462.91230471999984</v>
      </c>
      <c r="V416" s="4"/>
      <c r="W416" s="4"/>
      <c r="X416" s="4"/>
      <c r="Y416" s="4"/>
    </row>
    <row r="417" spans="2:25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>
      <c r="A418" s="10" t="s">
        <v>59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>
      <c r="A419" s="18" t="s">
        <v>60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>
        <v>1428</v>
      </c>
      <c r="R419" s="4">
        <v>1483</v>
      </c>
      <c r="S419" s="4">
        <v>1544</v>
      </c>
      <c r="T419" s="4">
        <v>1609</v>
      </c>
      <c r="U419" s="4">
        <v>1681</v>
      </c>
      <c r="V419" s="4">
        <v>1758</v>
      </c>
      <c r="W419" s="4">
        <v>1840</v>
      </c>
      <c r="X419" s="4">
        <v>1931</v>
      </c>
      <c r="Y419" s="4">
        <v>2023</v>
      </c>
    </row>
    <row r="420" spans="1:25" ht="12.75">
      <c r="A420" s="1" t="s">
        <v>61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>
        <v>1572</v>
      </c>
      <c r="R420" s="4">
        <v>1654</v>
      </c>
      <c r="S420" s="4">
        <v>1737</v>
      </c>
      <c r="T420" s="4">
        <v>1828</v>
      </c>
      <c r="U420" s="4">
        <v>1925</v>
      </c>
      <c r="V420" s="4">
        <v>2016</v>
      </c>
      <c r="W420" s="4">
        <v>2125</v>
      </c>
      <c r="X420" s="4">
        <v>2242</v>
      </c>
      <c r="Y420" s="4">
        <v>2365</v>
      </c>
    </row>
    <row r="421" spans="1:25" ht="12.75">
      <c r="A421" s="1" t="s">
        <v>9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>
        <v>533</v>
      </c>
      <c r="R421" s="4">
        <v>546</v>
      </c>
      <c r="S421" s="4">
        <v>546</v>
      </c>
      <c r="T421" s="4">
        <v>563</v>
      </c>
      <c r="U421" s="4">
        <v>579</v>
      </c>
      <c r="V421" s="4">
        <v>596</v>
      </c>
      <c r="W421" s="4">
        <v>614</v>
      </c>
      <c r="X421" s="4">
        <v>632</v>
      </c>
      <c r="Y421" s="4">
        <v>651</v>
      </c>
    </row>
    <row r="422" spans="1:25" ht="12.75">
      <c r="A422" s="1" t="s">
        <v>10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>
        <v>240</v>
      </c>
      <c r="R422" s="4">
        <v>246</v>
      </c>
      <c r="S422" s="4">
        <v>257</v>
      </c>
      <c r="T422" s="4">
        <v>271</v>
      </c>
      <c r="U422" s="4">
        <v>283</v>
      </c>
      <c r="V422" s="4">
        <v>296</v>
      </c>
      <c r="W422" s="4">
        <v>311</v>
      </c>
      <c r="X422" s="4">
        <v>328</v>
      </c>
      <c r="Y422" s="4">
        <v>346</v>
      </c>
    </row>
    <row r="423" spans="1:25" ht="12.75">
      <c r="A423" s="1" t="s">
        <v>11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>
        <f aca="true" t="shared" si="167" ref="Q423:Y423">Q420-Q421-Q422</f>
        <v>799</v>
      </c>
      <c r="R423" s="4">
        <f t="shared" si="167"/>
        <v>862</v>
      </c>
      <c r="S423" s="4">
        <f t="shared" si="167"/>
        <v>934</v>
      </c>
      <c r="T423" s="4">
        <f t="shared" si="167"/>
        <v>994</v>
      </c>
      <c r="U423" s="4">
        <f t="shared" si="167"/>
        <v>1063</v>
      </c>
      <c r="V423" s="4">
        <f t="shared" si="167"/>
        <v>1124</v>
      </c>
      <c r="W423" s="4">
        <f t="shared" si="167"/>
        <v>1200</v>
      </c>
      <c r="X423" s="4">
        <f t="shared" si="167"/>
        <v>1282</v>
      </c>
      <c r="Y423" s="4">
        <f t="shared" si="167"/>
        <v>1368</v>
      </c>
    </row>
    <row r="424" spans="1:25" ht="12.75">
      <c r="A424" s="1" t="s">
        <v>12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>
        <f aca="true" t="shared" si="168" ref="Q424:X424">Q419-Q420</f>
        <v>-144</v>
      </c>
      <c r="R424" s="4">
        <f t="shared" si="168"/>
        <v>-171</v>
      </c>
      <c r="S424" s="4">
        <f t="shared" si="168"/>
        <v>-193</v>
      </c>
      <c r="T424" s="4">
        <f t="shared" si="168"/>
        <v>-219</v>
      </c>
      <c r="U424" s="4">
        <f t="shared" si="168"/>
        <v>-244</v>
      </c>
      <c r="V424" s="4">
        <f t="shared" si="168"/>
        <v>-258</v>
      </c>
      <c r="W424" s="4">
        <f t="shared" si="168"/>
        <v>-285</v>
      </c>
      <c r="X424" s="4">
        <f t="shared" si="168"/>
        <v>-311</v>
      </c>
      <c r="Y424" s="4">
        <f>Y419-Y420</f>
        <v>-342</v>
      </c>
    </row>
    <row r="425" spans="1:25" ht="12.75">
      <c r="A425" s="24" t="s">
        <v>121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>
        <f aca="true" t="shared" si="169" ref="Q425:Y425">Q419-Q423</f>
        <v>629</v>
      </c>
      <c r="R425" s="4">
        <f t="shared" si="169"/>
        <v>621</v>
      </c>
      <c r="S425" s="4">
        <f t="shared" si="169"/>
        <v>610</v>
      </c>
      <c r="T425" s="4">
        <f t="shared" si="169"/>
        <v>615</v>
      </c>
      <c r="U425" s="4">
        <f t="shared" si="169"/>
        <v>618</v>
      </c>
      <c r="V425" s="4">
        <f t="shared" si="169"/>
        <v>634</v>
      </c>
      <c r="W425" s="4">
        <f t="shared" si="169"/>
        <v>640</v>
      </c>
      <c r="X425" s="4">
        <f t="shared" si="169"/>
        <v>649</v>
      </c>
      <c r="Y425" s="4">
        <f t="shared" si="169"/>
        <v>655</v>
      </c>
    </row>
    <row r="426" spans="1:25" ht="12.7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>
      <c r="A427" s="18" t="s">
        <v>13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>
        <f>'Revenue Legislation'!Q51</f>
        <v>0.063</v>
      </c>
      <c r="R427" s="4">
        <f>'Revenue Legislation'!R51</f>
        <v>3.285</v>
      </c>
      <c r="S427" s="4">
        <f>'Revenue Legislation'!S51</f>
        <v>-9.313</v>
      </c>
      <c r="T427" s="4">
        <f>'Revenue Legislation'!T51</f>
        <v>-5.429668000000001</v>
      </c>
      <c r="U427" s="4">
        <f>'Revenue Legislation'!U51</f>
        <v>-17.267304720000002</v>
      </c>
      <c r="V427" s="4">
        <f>'Revenue Legislation'!V51</f>
        <v>-101.61454413108474</v>
      </c>
      <c r="W427" s="4">
        <f>'Revenue Legislation'!W51</f>
        <v>-104.81026841231977</v>
      </c>
      <c r="X427" s="4">
        <f>'Revenue Legislation'!X51</f>
        <v>-215.18304190421085</v>
      </c>
      <c r="Y427" s="4">
        <f>'Revenue Legislation'!Y51</f>
        <v>-302.55307934079974</v>
      </c>
    </row>
    <row r="428" spans="1:25" ht="12.75">
      <c r="A428" s="1" t="s">
        <v>14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>
        <f>'Mandatory Outlay Legislation'!Q49</f>
        <v>-1.032</v>
      </c>
      <c r="R428" s="4">
        <f>'Mandatory Outlay Legislation'!R49</f>
        <v>-11.089</v>
      </c>
      <c r="S428" s="4">
        <f>'Mandatory Outlay Legislation'!S49</f>
        <v>-10.9</v>
      </c>
      <c r="T428" s="4">
        <f>'Mandatory Outlay Legislation'!T49</f>
        <v>-20.48</v>
      </c>
      <c r="U428" s="4">
        <f>'Mandatory Outlay Legislation'!U49</f>
        <v>-20.525999999999996</v>
      </c>
      <c r="V428" s="4">
        <f>'Mandatory Outlay Legislation'!V49</f>
        <v>-3.838999999999999</v>
      </c>
      <c r="W428" s="4">
        <f>'Mandatory Outlay Legislation'!W49</f>
        <v>-27.829000000000008</v>
      </c>
      <c r="X428" s="4">
        <f>'Mandatory Outlay Legislation'!X49</f>
        <v>1.5679999999999854</v>
      </c>
      <c r="Y428" s="4">
        <f>'Mandatory Outlay Legislation'!Y49</f>
        <v>-5.425999999999993</v>
      </c>
    </row>
    <row r="429" spans="1:256" ht="12.75">
      <c r="A429" s="24" t="s">
        <v>122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>
        <f aca="true" t="shared" si="170" ref="Q429:Y429">Q427-Q428</f>
        <v>1.095</v>
      </c>
      <c r="R429" s="4">
        <f t="shared" si="170"/>
        <v>14.374</v>
      </c>
      <c r="S429" s="4">
        <f t="shared" si="170"/>
        <v>1.5869999999999997</v>
      </c>
      <c r="T429" s="4">
        <f t="shared" si="170"/>
        <v>15.050332</v>
      </c>
      <c r="U429" s="4">
        <f t="shared" si="170"/>
        <v>3.258695279999994</v>
      </c>
      <c r="V429" s="4">
        <f t="shared" si="170"/>
        <v>-97.77554413108474</v>
      </c>
      <c r="W429" s="4">
        <f t="shared" si="170"/>
        <v>-76.98126841231976</v>
      </c>
      <c r="X429" s="4">
        <f t="shared" si="170"/>
        <v>-216.75104190421084</v>
      </c>
      <c r="Y429" s="4">
        <f t="shared" si="170"/>
        <v>-297.12707934079975</v>
      </c>
      <c r="IV429" s="4"/>
    </row>
    <row r="430" spans="1:25" ht="12.75">
      <c r="A430" s="2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>
      <c r="A431" s="18" t="s">
        <v>15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>
        <f aca="true" t="shared" si="171" ref="Q431:X431">Q419+Q427</f>
        <v>1428.063</v>
      </c>
      <c r="R431" s="4">
        <f t="shared" si="171"/>
        <v>1486.285</v>
      </c>
      <c r="S431" s="4">
        <f t="shared" si="171"/>
        <v>1534.687</v>
      </c>
      <c r="T431" s="4">
        <f t="shared" si="171"/>
        <v>1603.570332</v>
      </c>
      <c r="U431" s="4">
        <f t="shared" si="171"/>
        <v>1663.73269528</v>
      </c>
      <c r="V431" s="4">
        <f t="shared" si="171"/>
        <v>1656.3854558689152</v>
      </c>
      <c r="W431" s="4">
        <f t="shared" si="171"/>
        <v>1735.1897315876802</v>
      </c>
      <c r="X431" s="4">
        <f t="shared" si="171"/>
        <v>1715.8169580957892</v>
      </c>
      <c r="Y431" s="4">
        <f>Y419+Y427</f>
        <v>1720.4469206592003</v>
      </c>
    </row>
    <row r="432" spans="1:25" ht="12.75">
      <c r="A432" s="1" t="s">
        <v>16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>
        <f aca="true" t="shared" si="172" ref="Q432:X432">Q423+Q428</f>
        <v>797.968</v>
      </c>
      <c r="R432" s="4">
        <f t="shared" si="172"/>
        <v>850.911</v>
      </c>
      <c r="S432" s="4">
        <f t="shared" si="172"/>
        <v>923.1</v>
      </c>
      <c r="T432" s="4">
        <f t="shared" si="172"/>
        <v>973.52</v>
      </c>
      <c r="U432" s="4">
        <f t="shared" si="172"/>
        <v>1042.474</v>
      </c>
      <c r="V432" s="4">
        <f t="shared" si="172"/>
        <v>1120.161</v>
      </c>
      <c r="W432" s="4">
        <f t="shared" si="172"/>
        <v>1172.171</v>
      </c>
      <c r="X432" s="4">
        <f t="shared" si="172"/>
        <v>1283.568</v>
      </c>
      <c r="Y432" s="4">
        <f>Y423+Y428</f>
        <v>1362.574</v>
      </c>
    </row>
    <row r="433" spans="1:25" ht="12.75">
      <c r="A433" s="24" t="s">
        <v>123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>
        <f aca="true" t="shared" si="173" ref="Q433:Y433">Q431-Q432</f>
        <v>630.0950000000001</v>
      </c>
      <c r="R433" s="4">
        <f t="shared" si="173"/>
        <v>635.3740000000001</v>
      </c>
      <c r="S433" s="4">
        <f t="shared" si="173"/>
        <v>611.5869999999999</v>
      </c>
      <c r="T433" s="4">
        <f t="shared" si="173"/>
        <v>630.050332</v>
      </c>
      <c r="U433" s="4">
        <f t="shared" si="173"/>
        <v>621.25869528</v>
      </c>
      <c r="V433" s="4">
        <f t="shared" si="173"/>
        <v>536.2244558689151</v>
      </c>
      <c r="W433" s="4">
        <f t="shared" si="173"/>
        <v>563.0187315876801</v>
      </c>
      <c r="X433" s="4">
        <f t="shared" si="173"/>
        <v>432.24895809578925</v>
      </c>
      <c r="Y433" s="4">
        <f t="shared" si="173"/>
        <v>357.8729206592002</v>
      </c>
    </row>
    <row r="434" spans="1:25" ht="12.75">
      <c r="A434" s="2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>
      <c r="A435" s="18" t="s">
        <v>17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>
        <f aca="true" t="shared" si="174" ref="Q435:X435">Q4</f>
        <v>1453.1</v>
      </c>
      <c r="R435" s="4">
        <f t="shared" si="174"/>
        <v>1579.3</v>
      </c>
      <c r="S435" s="4">
        <f t="shared" si="174"/>
        <v>1721.8</v>
      </c>
      <c r="T435" s="4">
        <f t="shared" si="174"/>
        <v>1827.5</v>
      </c>
      <c r="U435" s="4">
        <f t="shared" si="174"/>
        <v>2025.1</v>
      </c>
      <c r="V435" s="4">
        <f t="shared" si="174"/>
        <v>1990.2</v>
      </c>
      <c r="W435" s="4">
        <f t="shared" si="174"/>
        <v>1853.2</v>
      </c>
      <c r="X435" s="4">
        <f t="shared" si="174"/>
        <v>1782.342</v>
      </c>
      <c r="Y435" s="4">
        <f aca="true" t="shared" si="175" ref="Y435:Y440">Y4</f>
        <v>1880.1</v>
      </c>
    </row>
    <row r="436" spans="1:25" ht="12.75">
      <c r="A436" s="1" t="s">
        <v>18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>
        <f aca="true" t="shared" si="176" ref="Q436:X436">Q5</f>
        <v>1560.6</v>
      </c>
      <c r="R436" s="4">
        <f t="shared" si="176"/>
        <v>1601.3</v>
      </c>
      <c r="S436" s="4">
        <f t="shared" si="176"/>
        <v>1652.6000000000001</v>
      </c>
      <c r="T436" s="4">
        <f t="shared" si="176"/>
        <v>1703</v>
      </c>
      <c r="U436" s="4">
        <f t="shared" si="176"/>
        <v>1787.9</v>
      </c>
      <c r="V436" s="4">
        <f t="shared" si="176"/>
        <v>1863</v>
      </c>
      <c r="W436" s="4">
        <f t="shared" si="176"/>
        <v>2010.8</v>
      </c>
      <c r="X436" s="4">
        <f t="shared" si="176"/>
        <v>2157.637</v>
      </c>
      <c r="Y436" s="4">
        <f t="shared" si="175"/>
        <v>2294.2</v>
      </c>
    </row>
    <row r="437" spans="1:25" ht="12.75">
      <c r="A437" s="1" t="s">
        <v>19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f aca="true" t="shared" si="177" ref="Q437:X437">Q6</f>
        <v>534.5</v>
      </c>
      <c r="R437" s="4">
        <f t="shared" si="177"/>
        <v>548.9</v>
      </c>
      <c r="S437" s="4">
        <f t="shared" si="177"/>
        <v>554.7</v>
      </c>
      <c r="T437" s="4">
        <f t="shared" si="177"/>
        <v>575</v>
      </c>
      <c r="U437" s="4">
        <f t="shared" si="177"/>
        <v>617</v>
      </c>
      <c r="V437" s="4">
        <f t="shared" si="177"/>
        <v>649.362</v>
      </c>
      <c r="W437" s="4">
        <f t="shared" si="177"/>
        <v>734.9</v>
      </c>
      <c r="X437" s="4">
        <f t="shared" si="177"/>
        <v>825.705</v>
      </c>
      <c r="Y437" s="4">
        <f t="shared" si="175"/>
        <v>895</v>
      </c>
    </row>
    <row r="438" spans="1:25" ht="12.75">
      <c r="A438" s="1" t="s">
        <v>20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>
        <f aca="true" t="shared" si="178" ref="Q438:X438">Q7</f>
        <v>241.1</v>
      </c>
      <c r="R438" s="4">
        <f t="shared" si="178"/>
        <v>244</v>
      </c>
      <c r="S438" s="4">
        <f t="shared" si="178"/>
        <v>241.2</v>
      </c>
      <c r="T438" s="4">
        <f t="shared" si="178"/>
        <v>229.7</v>
      </c>
      <c r="U438" s="4">
        <f t="shared" si="178"/>
        <v>223.2</v>
      </c>
      <c r="V438" s="4">
        <f t="shared" si="178"/>
        <v>206.1</v>
      </c>
      <c r="W438" s="4">
        <f t="shared" si="178"/>
        <v>171</v>
      </c>
      <c r="X438" s="4">
        <f t="shared" si="178"/>
        <v>153.076</v>
      </c>
      <c r="Y438" s="4">
        <f t="shared" si="175"/>
        <v>160.2</v>
      </c>
    </row>
    <row r="439" spans="1:25" ht="12.75">
      <c r="A439" s="1" t="s">
        <v>112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>
        <f aca="true" t="shared" si="179" ref="Q439:X439">Q8</f>
        <v>785</v>
      </c>
      <c r="R439" s="4">
        <f t="shared" si="179"/>
        <v>808.4</v>
      </c>
      <c r="S439" s="4">
        <f t="shared" si="179"/>
        <v>856.7</v>
      </c>
      <c r="T439" s="4">
        <f t="shared" si="179"/>
        <v>898.3</v>
      </c>
      <c r="U439" s="4">
        <f t="shared" si="179"/>
        <v>947.7</v>
      </c>
      <c r="V439" s="4">
        <f t="shared" si="179"/>
        <v>1007.5379999999999</v>
      </c>
      <c r="W439" s="4">
        <f t="shared" si="179"/>
        <v>1105</v>
      </c>
      <c r="X439" s="4">
        <f t="shared" si="179"/>
        <v>1178.856</v>
      </c>
      <c r="Y439" s="4">
        <f t="shared" si="175"/>
        <v>1237</v>
      </c>
    </row>
    <row r="440" spans="1:25" ht="12.75">
      <c r="A440" s="18" t="s">
        <v>21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>
        <f aca="true" t="shared" si="180" ref="Q440:X440">Q9</f>
        <v>-107.5</v>
      </c>
      <c r="R440" s="4">
        <f t="shared" si="180"/>
        <v>-22</v>
      </c>
      <c r="S440" s="4">
        <f t="shared" si="180"/>
        <v>69.19999999999982</v>
      </c>
      <c r="T440" s="4">
        <f t="shared" si="180"/>
        <v>124.5</v>
      </c>
      <c r="U440" s="4">
        <f t="shared" si="180"/>
        <v>237.19999999999982</v>
      </c>
      <c r="V440" s="4">
        <f t="shared" si="180"/>
        <v>127.20000000000005</v>
      </c>
      <c r="W440" s="4">
        <f t="shared" si="180"/>
        <v>-157.6</v>
      </c>
      <c r="X440" s="4">
        <f t="shared" si="180"/>
        <v>-375.295</v>
      </c>
      <c r="Y440" s="4">
        <f t="shared" si="175"/>
        <v>-412.1</v>
      </c>
    </row>
    <row r="441" spans="1:25" ht="12.75">
      <c r="A441" s="23" t="s">
        <v>124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>
        <f aca="true" t="shared" si="181" ref="Q441:Y441">Q435-Q439</f>
        <v>668.0999999999999</v>
      </c>
      <c r="R441" s="4">
        <f t="shared" si="181"/>
        <v>770.9</v>
      </c>
      <c r="S441" s="4">
        <f t="shared" si="181"/>
        <v>865.0999999999999</v>
      </c>
      <c r="T441" s="4">
        <f t="shared" si="181"/>
        <v>929.2</v>
      </c>
      <c r="U441" s="4">
        <f t="shared" si="181"/>
        <v>1077.3999999999999</v>
      </c>
      <c r="V441" s="4">
        <f t="shared" si="181"/>
        <v>982.6620000000001</v>
      </c>
      <c r="W441" s="4">
        <f t="shared" si="181"/>
        <v>748.2</v>
      </c>
      <c r="X441" s="4">
        <f t="shared" si="181"/>
        <v>603.4860000000001</v>
      </c>
      <c r="Y441" s="4">
        <f t="shared" si="181"/>
        <v>643.0999999999999</v>
      </c>
    </row>
    <row r="442" spans="1:25" ht="12.75">
      <c r="A442" s="2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>
      <c r="A443" s="18" t="s">
        <v>107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>
        <f aca="true" t="shared" si="182" ref="Q443:W443">Q435-Q431</f>
        <v>25.036999999999807</v>
      </c>
      <c r="R443" s="4">
        <f t="shared" si="182"/>
        <v>93.01499999999987</v>
      </c>
      <c r="S443" s="4">
        <f t="shared" si="182"/>
        <v>187.11300000000006</v>
      </c>
      <c r="T443" s="4">
        <f t="shared" si="182"/>
        <v>223.929668</v>
      </c>
      <c r="U443" s="4">
        <f t="shared" si="182"/>
        <v>361.36730472</v>
      </c>
      <c r="V443" s="4">
        <f t="shared" si="182"/>
        <v>333.81454413108486</v>
      </c>
      <c r="W443" s="4">
        <f t="shared" si="182"/>
        <v>118.01026841231987</v>
      </c>
      <c r="X443" s="4">
        <f>X435-X431</f>
        <v>66.52504190421087</v>
      </c>
      <c r="Y443" s="4">
        <f>Y435-Y431</f>
        <v>159.65307934079965</v>
      </c>
    </row>
    <row r="444" spans="1:25" ht="12.75">
      <c r="A444" s="24" t="s">
        <v>118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>
        <f aca="true" t="shared" si="183" ref="Q444:W444">Q439-Q432</f>
        <v>-12.967999999999961</v>
      </c>
      <c r="R444" s="4">
        <f t="shared" si="183"/>
        <v>-42.51099999999997</v>
      </c>
      <c r="S444" s="4">
        <f t="shared" si="183"/>
        <v>-66.39999999999998</v>
      </c>
      <c r="T444" s="4">
        <f t="shared" si="183"/>
        <v>-75.22000000000003</v>
      </c>
      <c r="U444" s="4">
        <f t="shared" si="183"/>
        <v>-94.77399999999989</v>
      </c>
      <c r="V444" s="4">
        <f t="shared" si="183"/>
        <v>-112.62300000000016</v>
      </c>
      <c r="W444" s="4">
        <f t="shared" si="183"/>
        <v>-67.17100000000005</v>
      </c>
      <c r="X444" s="4">
        <f>X439-X432</f>
        <v>-104.71199999999999</v>
      </c>
      <c r="Y444" s="4">
        <f>Y439-Y432</f>
        <v>-125.57400000000007</v>
      </c>
    </row>
    <row r="445" spans="1:25" ht="12.75">
      <c r="A445" s="24" t="s">
        <v>125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>
        <f aca="true" t="shared" si="184" ref="Q445:Y445">Q443-Q444</f>
        <v>38.00499999999977</v>
      </c>
      <c r="R445" s="4">
        <f t="shared" si="184"/>
        <v>135.52599999999984</v>
      </c>
      <c r="S445" s="4">
        <f t="shared" si="184"/>
        <v>253.51300000000003</v>
      </c>
      <c r="T445" s="4">
        <f t="shared" si="184"/>
        <v>299.149668</v>
      </c>
      <c r="U445" s="4">
        <f t="shared" si="184"/>
        <v>456.1413047199999</v>
      </c>
      <c r="V445" s="4">
        <f t="shared" si="184"/>
        <v>446.437544131085</v>
      </c>
      <c r="W445" s="4">
        <f t="shared" si="184"/>
        <v>185.18126841231992</v>
      </c>
      <c r="X445" s="4">
        <f t="shared" si="184"/>
        <v>171.23704190421086</v>
      </c>
      <c r="Y445" s="4">
        <f t="shared" si="184"/>
        <v>285.2270793407997</v>
      </c>
    </row>
    <row r="446" spans="1:25" ht="12.75">
      <c r="A446" s="2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>
      <c r="A447" s="10" t="s">
        <v>62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>
      <c r="A448" s="18" t="s">
        <v>63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>
        <v>1507</v>
      </c>
      <c r="S448" s="4">
        <v>1567</v>
      </c>
      <c r="T448" s="4">
        <v>1634</v>
      </c>
      <c r="U448" s="4">
        <v>1705</v>
      </c>
      <c r="V448" s="4">
        <v>1781</v>
      </c>
      <c r="W448" s="4">
        <v>1860</v>
      </c>
      <c r="X448" s="4">
        <v>1943</v>
      </c>
      <c r="Y448" s="4">
        <v>2033</v>
      </c>
    </row>
    <row r="449" spans="1:25" ht="12.75">
      <c r="A449" s="1" t="s">
        <v>64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>
        <v>1632</v>
      </c>
      <c r="S449" s="4">
        <v>1687</v>
      </c>
      <c r="T449" s="4">
        <v>1781</v>
      </c>
      <c r="U449" s="4">
        <v>1877</v>
      </c>
      <c r="V449" s="4">
        <v>1948</v>
      </c>
      <c r="W449" s="4">
        <v>2049</v>
      </c>
      <c r="X449" s="4">
        <v>2145</v>
      </c>
      <c r="Y449" s="4">
        <v>2252</v>
      </c>
    </row>
    <row r="450" spans="1:25" ht="12.75">
      <c r="A450" s="1" t="s">
        <v>9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>
        <v>547</v>
      </c>
      <c r="S450" s="4">
        <v>543</v>
      </c>
      <c r="T450" s="4">
        <v>561</v>
      </c>
      <c r="U450" s="4">
        <v>578</v>
      </c>
      <c r="V450" s="4">
        <v>595</v>
      </c>
      <c r="W450" s="4">
        <v>613</v>
      </c>
      <c r="X450" s="4">
        <v>631</v>
      </c>
      <c r="Y450" s="4">
        <v>650</v>
      </c>
    </row>
    <row r="451" spans="1:25" ht="12.75">
      <c r="A451" s="1" t="s">
        <v>10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>
        <v>248</v>
      </c>
      <c r="S451" s="4">
        <v>253</v>
      </c>
      <c r="T451" s="4">
        <v>261</v>
      </c>
      <c r="U451" s="4">
        <v>267</v>
      </c>
      <c r="V451" s="4">
        <v>272</v>
      </c>
      <c r="W451" s="4">
        <v>279</v>
      </c>
      <c r="X451" s="4">
        <v>289</v>
      </c>
      <c r="Y451" s="4">
        <v>300</v>
      </c>
    </row>
    <row r="452" spans="1:25" ht="12.75">
      <c r="A452" s="1" t="s">
        <v>11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>
        <v>837</v>
      </c>
      <c r="S452" s="4">
        <v>891</v>
      </c>
      <c r="T452" s="4">
        <v>959</v>
      </c>
      <c r="U452" s="4">
        <f>U449-U450-U451</f>
        <v>1032</v>
      </c>
      <c r="V452" s="4">
        <f>V449-V450-V451</f>
        <v>1081</v>
      </c>
      <c r="W452" s="4">
        <f>W449-W450-W451</f>
        <v>1157</v>
      </c>
      <c r="X452" s="4">
        <f>X449-X450-X451</f>
        <v>1225</v>
      </c>
      <c r="Y452" s="4">
        <f>Y449-Y450-Y451</f>
        <v>1302</v>
      </c>
    </row>
    <row r="453" spans="1:25" ht="12.75">
      <c r="A453" s="1" t="s">
        <v>12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>
        <f aca="true" t="shared" si="185" ref="R453:X453">R448-R449</f>
        <v>-125</v>
      </c>
      <c r="S453" s="4">
        <f t="shared" si="185"/>
        <v>-120</v>
      </c>
      <c r="T453" s="4">
        <f t="shared" si="185"/>
        <v>-147</v>
      </c>
      <c r="U453" s="4">
        <f t="shared" si="185"/>
        <v>-172</v>
      </c>
      <c r="V453" s="4">
        <f t="shared" si="185"/>
        <v>-167</v>
      </c>
      <c r="W453" s="4">
        <f t="shared" si="185"/>
        <v>-189</v>
      </c>
      <c r="X453" s="4">
        <f t="shared" si="185"/>
        <v>-202</v>
      </c>
      <c r="Y453" s="4">
        <f>Y448-Y449</f>
        <v>-219</v>
      </c>
    </row>
    <row r="454" spans="1:256" ht="12.75">
      <c r="A454" s="24" t="s">
        <v>121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>
        <f aca="true" t="shared" si="186" ref="R454:Y454">R448-R452</f>
        <v>670</v>
      </c>
      <c r="S454" s="4">
        <f t="shared" si="186"/>
        <v>676</v>
      </c>
      <c r="T454" s="4">
        <f t="shared" si="186"/>
        <v>675</v>
      </c>
      <c r="U454" s="4">
        <f t="shared" si="186"/>
        <v>673</v>
      </c>
      <c r="V454" s="4">
        <f t="shared" si="186"/>
        <v>700</v>
      </c>
      <c r="W454" s="4">
        <f t="shared" si="186"/>
        <v>703</v>
      </c>
      <c r="X454" s="4">
        <f t="shared" si="186"/>
        <v>718</v>
      </c>
      <c r="Y454" s="4">
        <f t="shared" si="186"/>
        <v>731</v>
      </c>
      <c r="IV454" s="4"/>
    </row>
    <row r="455" spans="1:25" ht="12.75">
      <c r="A455" s="2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>
      <c r="A456" s="18" t="s">
        <v>13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>
        <f>'Revenue Legislation'!R52</f>
        <v>2.41</v>
      </c>
      <c r="S456" s="4">
        <f>'Revenue Legislation'!S52</f>
        <v>-8.861</v>
      </c>
      <c r="T456" s="4">
        <f>'Revenue Legislation'!T52</f>
        <v>-5.898668000000001</v>
      </c>
      <c r="U456" s="4">
        <f>'Revenue Legislation'!U52</f>
        <v>-17.94930472</v>
      </c>
      <c r="V456" s="4">
        <f>'Revenue Legislation'!V52</f>
        <v>-101.81754413108473</v>
      </c>
      <c r="W456" s="4">
        <f>'Revenue Legislation'!W52</f>
        <v>-105.15126841231977</v>
      </c>
      <c r="X456" s="4">
        <f>'Revenue Legislation'!X52</f>
        <v>-215.88204190421087</v>
      </c>
      <c r="Y456" s="4">
        <f>'Revenue Legislation'!Y52</f>
        <v>-303.1570793407997</v>
      </c>
    </row>
    <row r="457" spans="1:25" ht="12.75">
      <c r="A457" s="1" t="s">
        <v>14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>
        <f>'Mandatory Outlay Legislation'!R50</f>
        <v>0</v>
      </c>
      <c r="S457" s="4">
        <f>'Mandatory Outlay Legislation'!S50</f>
        <v>-1.574</v>
      </c>
      <c r="T457" s="4">
        <f>'Mandatory Outlay Legislation'!T50</f>
        <v>-9.116</v>
      </c>
      <c r="U457" s="4">
        <f>'Mandatory Outlay Legislation'!U50</f>
        <v>-7.263</v>
      </c>
      <c r="V457" s="4">
        <f>'Mandatory Outlay Legislation'!V50</f>
        <v>10.978999999999997</v>
      </c>
      <c r="W457" s="4">
        <f>'Mandatory Outlay Legislation'!W50</f>
        <v>-9.301999999999998</v>
      </c>
      <c r="X457" s="4">
        <f>'Mandatory Outlay Legislation'!X50</f>
        <v>21.935</v>
      </c>
      <c r="Y457" s="4">
        <f>'Mandatory Outlay Legislation'!Y50</f>
        <v>17.45100000000001</v>
      </c>
    </row>
    <row r="458" spans="1:25" ht="12.75">
      <c r="A458" s="24" t="s">
        <v>122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>
        <f aca="true" t="shared" si="187" ref="R458:Y458">R456-R457</f>
        <v>2.41</v>
      </c>
      <c r="S458" s="4">
        <f t="shared" si="187"/>
        <v>-7.287000000000001</v>
      </c>
      <c r="T458" s="4">
        <f t="shared" si="187"/>
        <v>3.217331999999999</v>
      </c>
      <c r="U458" s="4">
        <f t="shared" si="187"/>
        <v>-10.68630472</v>
      </c>
      <c r="V458" s="4">
        <f t="shared" si="187"/>
        <v>-112.79654413108473</v>
      </c>
      <c r="W458" s="4">
        <f t="shared" si="187"/>
        <v>-95.84926841231977</v>
      </c>
      <c r="X458" s="4">
        <f t="shared" si="187"/>
        <v>-237.81704190421087</v>
      </c>
      <c r="Y458" s="4">
        <f t="shared" si="187"/>
        <v>-320.60807934079975</v>
      </c>
    </row>
    <row r="459" spans="1:25" ht="12.7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>
      <c r="A460" s="18" t="s">
        <v>15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>
        <f aca="true" t="shared" si="188" ref="R460:X460">R448+R456</f>
        <v>1509.41</v>
      </c>
      <c r="S460" s="4">
        <f t="shared" si="188"/>
        <v>1558.139</v>
      </c>
      <c r="T460" s="4">
        <f t="shared" si="188"/>
        <v>1628.101332</v>
      </c>
      <c r="U460" s="4">
        <f t="shared" si="188"/>
        <v>1687.05069528</v>
      </c>
      <c r="V460" s="4">
        <f t="shared" si="188"/>
        <v>1679.1824558689152</v>
      </c>
      <c r="W460" s="4">
        <f t="shared" si="188"/>
        <v>1754.8487315876803</v>
      </c>
      <c r="X460" s="4">
        <f t="shared" si="188"/>
        <v>1727.1179580957892</v>
      </c>
      <c r="Y460" s="4">
        <f>Y448+Y456</f>
        <v>1729.8429206592002</v>
      </c>
    </row>
    <row r="461" spans="1:25" ht="12.75">
      <c r="A461" s="1" t="s">
        <v>16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>
        <f aca="true" t="shared" si="189" ref="R461:X461">R452+R457</f>
        <v>837</v>
      </c>
      <c r="S461" s="4">
        <f t="shared" si="189"/>
        <v>889.426</v>
      </c>
      <c r="T461" s="4">
        <f t="shared" si="189"/>
        <v>949.884</v>
      </c>
      <c r="U461" s="4">
        <f t="shared" si="189"/>
        <v>1024.737</v>
      </c>
      <c r="V461" s="4">
        <f t="shared" si="189"/>
        <v>1091.979</v>
      </c>
      <c r="W461" s="4">
        <f t="shared" si="189"/>
        <v>1147.698</v>
      </c>
      <c r="X461" s="4">
        <f t="shared" si="189"/>
        <v>1246.935</v>
      </c>
      <c r="Y461" s="4">
        <f>Y452+Y457</f>
        <v>1319.451</v>
      </c>
    </row>
    <row r="462" spans="1:256" ht="12.75">
      <c r="A462" s="24" t="s">
        <v>123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>
        <f aca="true" t="shared" si="190" ref="R462:Y462">R460-R461</f>
        <v>672.4100000000001</v>
      </c>
      <c r="S462" s="4">
        <f t="shared" si="190"/>
        <v>668.7129999999999</v>
      </c>
      <c r="T462" s="4">
        <f t="shared" si="190"/>
        <v>678.2173319999999</v>
      </c>
      <c r="U462" s="4">
        <f t="shared" si="190"/>
        <v>662.3136952799998</v>
      </c>
      <c r="V462" s="4">
        <f t="shared" si="190"/>
        <v>587.2034558689152</v>
      </c>
      <c r="W462" s="4">
        <f t="shared" si="190"/>
        <v>607.1507315876802</v>
      </c>
      <c r="X462" s="4">
        <f t="shared" si="190"/>
        <v>480.1829580957892</v>
      </c>
      <c r="Y462" s="4">
        <f t="shared" si="190"/>
        <v>410.3919206592002</v>
      </c>
      <c r="IV462" s="4"/>
    </row>
    <row r="463" spans="1:25" ht="12.7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>
      <c r="A464" s="18" t="s">
        <v>17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>
        <f aca="true" t="shared" si="191" ref="R464:X464">R4</f>
        <v>1579.3</v>
      </c>
      <c r="S464" s="4">
        <f t="shared" si="191"/>
        <v>1721.8</v>
      </c>
      <c r="T464" s="4">
        <f t="shared" si="191"/>
        <v>1827.5</v>
      </c>
      <c r="U464" s="4">
        <f t="shared" si="191"/>
        <v>2025.1</v>
      </c>
      <c r="V464" s="4">
        <f t="shared" si="191"/>
        <v>1990.2</v>
      </c>
      <c r="W464" s="4">
        <f t="shared" si="191"/>
        <v>1853.2</v>
      </c>
      <c r="X464" s="4">
        <f t="shared" si="191"/>
        <v>1782.342</v>
      </c>
      <c r="Y464" s="4">
        <f aca="true" t="shared" si="192" ref="Y464:Y469">Y4</f>
        <v>1880.1</v>
      </c>
    </row>
    <row r="465" spans="1:25" ht="12.75">
      <c r="A465" s="1" t="s">
        <v>18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>
        <f aca="true" t="shared" si="193" ref="R465:X465">R5</f>
        <v>1601.3</v>
      </c>
      <c r="S465" s="4">
        <f t="shared" si="193"/>
        <v>1652.6000000000001</v>
      </c>
      <c r="T465" s="4">
        <f t="shared" si="193"/>
        <v>1703</v>
      </c>
      <c r="U465" s="4">
        <f t="shared" si="193"/>
        <v>1787.9</v>
      </c>
      <c r="V465" s="4">
        <f t="shared" si="193"/>
        <v>1863</v>
      </c>
      <c r="W465" s="4">
        <f t="shared" si="193"/>
        <v>2010.8</v>
      </c>
      <c r="X465" s="4">
        <f t="shared" si="193"/>
        <v>2157.637</v>
      </c>
      <c r="Y465" s="4">
        <f t="shared" si="192"/>
        <v>2294.2</v>
      </c>
    </row>
    <row r="466" spans="1:25" ht="12.75">
      <c r="A466" s="1" t="s">
        <v>19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>
        <f aca="true" t="shared" si="194" ref="R466:X466">R6</f>
        <v>548.9</v>
      </c>
      <c r="S466" s="4">
        <f t="shared" si="194"/>
        <v>554.7</v>
      </c>
      <c r="T466" s="4">
        <f t="shared" si="194"/>
        <v>575</v>
      </c>
      <c r="U466" s="4">
        <f t="shared" si="194"/>
        <v>617</v>
      </c>
      <c r="V466" s="4">
        <f t="shared" si="194"/>
        <v>649.362</v>
      </c>
      <c r="W466" s="4">
        <f t="shared" si="194"/>
        <v>734.9</v>
      </c>
      <c r="X466" s="4">
        <f t="shared" si="194"/>
        <v>825.705</v>
      </c>
      <c r="Y466" s="4">
        <f t="shared" si="192"/>
        <v>895</v>
      </c>
    </row>
    <row r="467" spans="1:25" ht="12.75">
      <c r="A467" s="1" t="s">
        <v>20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>
        <f aca="true" t="shared" si="195" ref="R467:X467">R7</f>
        <v>244</v>
      </c>
      <c r="S467" s="4">
        <f t="shared" si="195"/>
        <v>241.2</v>
      </c>
      <c r="T467" s="4">
        <f t="shared" si="195"/>
        <v>229.7</v>
      </c>
      <c r="U467" s="4">
        <f t="shared" si="195"/>
        <v>223.2</v>
      </c>
      <c r="V467" s="4">
        <f t="shared" si="195"/>
        <v>206.1</v>
      </c>
      <c r="W467" s="4">
        <f t="shared" si="195"/>
        <v>171</v>
      </c>
      <c r="X467" s="4">
        <f t="shared" si="195"/>
        <v>153.076</v>
      </c>
      <c r="Y467" s="4">
        <f t="shared" si="192"/>
        <v>160.2</v>
      </c>
    </row>
    <row r="468" spans="1:25" ht="12.75">
      <c r="A468" s="1" t="s">
        <v>112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>
        <f aca="true" t="shared" si="196" ref="R468:X468">R8</f>
        <v>808.4</v>
      </c>
      <c r="S468" s="4">
        <f t="shared" si="196"/>
        <v>856.7</v>
      </c>
      <c r="T468" s="4">
        <f t="shared" si="196"/>
        <v>898.3</v>
      </c>
      <c r="U468" s="4">
        <f t="shared" si="196"/>
        <v>947.7</v>
      </c>
      <c r="V468" s="4">
        <f t="shared" si="196"/>
        <v>1007.5379999999999</v>
      </c>
      <c r="W468" s="4">
        <f t="shared" si="196"/>
        <v>1105</v>
      </c>
      <c r="X468" s="4">
        <f t="shared" si="196"/>
        <v>1178.856</v>
      </c>
      <c r="Y468" s="4">
        <f t="shared" si="192"/>
        <v>1237</v>
      </c>
    </row>
    <row r="469" spans="1:25" ht="12.75">
      <c r="A469" s="18" t="s">
        <v>21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>
        <f aca="true" t="shared" si="197" ref="R469:X469">R9</f>
        <v>-22</v>
      </c>
      <c r="S469" s="4">
        <f t="shared" si="197"/>
        <v>69.19999999999982</v>
      </c>
      <c r="T469" s="4">
        <f t="shared" si="197"/>
        <v>124.5</v>
      </c>
      <c r="U469" s="4">
        <f t="shared" si="197"/>
        <v>237.19999999999982</v>
      </c>
      <c r="V469" s="4">
        <f t="shared" si="197"/>
        <v>127.20000000000005</v>
      </c>
      <c r="W469" s="4">
        <f t="shared" si="197"/>
        <v>-157.6</v>
      </c>
      <c r="X469" s="4">
        <f t="shared" si="197"/>
        <v>-375.295</v>
      </c>
      <c r="Y469" s="4">
        <f t="shared" si="192"/>
        <v>-412.1</v>
      </c>
    </row>
    <row r="470" spans="1:25" ht="12.75">
      <c r="A470" s="23" t="s">
        <v>124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>
        <f aca="true" t="shared" si="198" ref="R470:Y470">R464-R468</f>
        <v>770.9</v>
      </c>
      <c r="S470" s="4">
        <f t="shared" si="198"/>
        <v>865.0999999999999</v>
      </c>
      <c r="T470" s="4">
        <f t="shared" si="198"/>
        <v>929.2</v>
      </c>
      <c r="U470" s="4">
        <f t="shared" si="198"/>
        <v>1077.3999999999999</v>
      </c>
      <c r="V470" s="4">
        <f t="shared" si="198"/>
        <v>982.6620000000001</v>
      </c>
      <c r="W470" s="4">
        <f t="shared" si="198"/>
        <v>748.2</v>
      </c>
      <c r="X470" s="4">
        <f t="shared" si="198"/>
        <v>603.4860000000001</v>
      </c>
      <c r="Y470" s="4">
        <f t="shared" si="198"/>
        <v>643.0999999999999</v>
      </c>
    </row>
    <row r="471" spans="1:25" ht="12.75">
      <c r="A471" s="2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>
      <c r="A472" s="18" t="s">
        <v>107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>
        <f aca="true" t="shared" si="199" ref="R472:W472">R464-R460</f>
        <v>69.88999999999987</v>
      </c>
      <c r="S472" s="4">
        <f t="shared" si="199"/>
        <v>163.66100000000006</v>
      </c>
      <c r="T472" s="4">
        <f t="shared" si="199"/>
        <v>199.39866800000004</v>
      </c>
      <c r="U472" s="4">
        <f t="shared" si="199"/>
        <v>338.04930472</v>
      </c>
      <c r="V472" s="4">
        <f t="shared" si="199"/>
        <v>311.01754413108483</v>
      </c>
      <c r="W472" s="4">
        <f t="shared" si="199"/>
        <v>98.35126841231977</v>
      </c>
      <c r="X472" s="4">
        <f>X464-X460</f>
        <v>55.224041904210935</v>
      </c>
      <c r="Y472" s="4">
        <f>Y464-Y460</f>
        <v>150.2570793407997</v>
      </c>
    </row>
    <row r="473" spans="1:25" ht="12.75">
      <c r="A473" s="24" t="s">
        <v>118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>
        <f aca="true" t="shared" si="200" ref="R473:W473">R468-R461</f>
        <v>-28.600000000000023</v>
      </c>
      <c r="S473" s="4">
        <f t="shared" si="200"/>
        <v>-32.726</v>
      </c>
      <c r="T473" s="4">
        <f t="shared" si="200"/>
        <v>-51.58400000000006</v>
      </c>
      <c r="U473" s="4">
        <f t="shared" si="200"/>
        <v>-77.03700000000003</v>
      </c>
      <c r="V473" s="4">
        <f t="shared" si="200"/>
        <v>-84.44100000000014</v>
      </c>
      <c r="W473" s="4">
        <f t="shared" si="200"/>
        <v>-42.69800000000009</v>
      </c>
      <c r="X473" s="4">
        <f>X468-X461</f>
        <v>-68.07899999999995</v>
      </c>
      <c r="Y473" s="4">
        <f>Y468-Y461</f>
        <v>-82.45100000000002</v>
      </c>
    </row>
    <row r="474" spans="1:25" ht="12.75">
      <c r="A474" s="24" t="s">
        <v>125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>
        <f aca="true" t="shared" si="201" ref="R474:Y474">R472-R473</f>
        <v>98.4899999999999</v>
      </c>
      <c r="S474" s="4">
        <f t="shared" si="201"/>
        <v>196.38700000000006</v>
      </c>
      <c r="T474" s="4">
        <f t="shared" si="201"/>
        <v>250.9826680000001</v>
      </c>
      <c r="U474" s="4">
        <f t="shared" si="201"/>
        <v>415.08630472000004</v>
      </c>
      <c r="V474" s="4">
        <f t="shared" si="201"/>
        <v>395.458544131085</v>
      </c>
      <c r="W474" s="4">
        <f t="shared" si="201"/>
        <v>141.04926841231986</v>
      </c>
      <c r="X474" s="4">
        <f t="shared" si="201"/>
        <v>123.30304190421089</v>
      </c>
      <c r="Y474" s="4">
        <f t="shared" si="201"/>
        <v>232.7080793407997</v>
      </c>
    </row>
    <row r="475" spans="2:25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>
      <c r="A476" s="10" t="s">
        <v>65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>
      <c r="A477" s="18" t="s">
        <v>66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>
        <v>1665</v>
      </c>
      <c r="T477" s="4">
        <v>1729</v>
      </c>
      <c r="U477" s="4">
        <v>1779</v>
      </c>
      <c r="V477" s="4">
        <v>1847</v>
      </c>
      <c r="W477" s="4">
        <v>1930</v>
      </c>
      <c r="X477" s="4">
        <v>2008</v>
      </c>
      <c r="Y477" s="4">
        <v>2105</v>
      </c>
    </row>
    <row r="478" spans="1:25" ht="12.75">
      <c r="A478" s="1" t="s">
        <v>67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>
        <v>1670</v>
      </c>
      <c r="T478" s="4">
        <v>1731</v>
      </c>
      <c r="U478" s="4">
        <v>1782</v>
      </c>
      <c r="V478" s="4">
        <v>1833</v>
      </c>
      <c r="W478" s="4">
        <v>1860</v>
      </c>
      <c r="X478" s="4">
        <v>1954</v>
      </c>
      <c r="Y478" s="4">
        <v>2034</v>
      </c>
    </row>
    <row r="479" spans="1:25" ht="12.75">
      <c r="A479" s="1" t="s">
        <v>9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557</v>
      </c>
      <c r="T479" s="4">
        <v>561</v>
      </c>
      <c r="U479" s="4">
        <v>565</v>
      </c>
      <c r="V479" s="4">
        <v>564</v>
      </c>
      <c r="W479" s="4">
        <v>560</v>
      </c>
      <c r="X479" s="4">
        <v>576</v>
      </c>
      <c r="Y479" s="4">
        <v>592</v>
      </c>
    </row>
    <row r="480" spans="1:25" ht="12.75">
      <c r="A480" s="1" t="s">
        <v>10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>
        <v>244</v>
      </c>
      <c r="T480" s="4">
        <v>248</v>
      </c>
      <c r="U480" s="4">
        <v>244</v>
      </c>
      <c r="V480" s="4">
        <v>238</v>
      </c>
      <c r="W480" s="4">
        <v>231</v>
      </c>
      <c r="X480" s="4">
        <v>226</v>
      </c>
      <c r="Y480" s="4">
        <v>222</v>
      </c>
    </row>
    <row r="481" spans="1:25" ht="12.75">
      <c r="A481" s="1" t="s">
        <v>11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>
        <v>869</v>
      </c>
      <c r="T481" s="4">
        <v>922</v>
      </c>
      <c r="U481" s="4">
        <f>U478-U479-U480</f>
        <v>973</v>
      </c>
      <c r="V481" s="4">
        <f>V478-V479-V480</f>
        <v>1031</v>
      </c>
      <c r="W481" s="4">
        <f>W478-W479-W480</f>
        <v>1069</v>
      </c>
      <c r="X481" s="4">
        <f>X478-X479-X480</f>
        <v>1152</v>
      </c>
      <c r="Y481" s="4">
        <f>Y478-Y479-Y480</f>
        <v>1220</v>
      </c>
    </row>
    <row r="482" spans="1:25" ht="12.75">
      <c r="A482" s="1" t="s">
        <v>12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>
        <f aca="true" t="shared" si="202" ref="S482:X482">S477-S478</f>
        <v>-5</v>
      </c>
      <c r="T482" s="4">
        <f t="shared" si="202"/>
        <v>-2</v>
      </c>
      <c r="U482" s="4">
        <f t="shared" si="202"/>
        <v>-3</v>
      </c>
      <c r="V482" s="4">
        <f t="shared" si="202"/>
        <v>14</v>
      </c>
      <c r="W482" s="4">
        <f t="shared" si="202"/>
        <v>70</v>
      </c>
      <c r="X482" s="4">
        <f t="shared" si="202"/>
        <v>54</v>
      </c>
      <c r="Y482" s="4">
        <f>Y477-Y478</f>
        <v>71</v>
      </c>
    </row>
    <row r="483" spans="1:25" ht="12.75">
      <c r="A483" s="24" t="s">
        <v>121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>
        <f aca="true" t="shared" si="203" ref="S483:Y483">S477-S481</f>
        <v>796</v>
      </c>
      <c r="T483" s="4">
        <f t="shared" si="203"/>
        <v>807</v>
      </c>
      <c r="U483" s="4">
        <f t="shared" si="203"/>
        <v>806</v>
      </c>
      <c r="V483" s="4">
        <f t="shared" si="203"/>
        <v>816</v>
      </c>
      <c r="W483" s="4">
        <f t="shared" si="203"/>
        <v>861</v>
      </c>
      <c r="X483" s="4">
        <f t="shared" si="203"/>
        <v>856</v>
      </c>
      <c r="Y483" s="4">
        <f t="shared" si="203"/>
        <v>885</v>
      </c>
    </row>
    <row r="484" spans="1:25" ht="12.7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>
      <c r="A485" s="18" t="s">
        <v>13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>
        <f>'Revenue Legislation'!S53</f>
        <v>0.604</v>
      </c>
      <c r="T485" s="4">
        <f>'Revenue Legislation'!T53</f>
        <v>1.277332</v>
      </c>
      <c r="U485" s="4">
        <f>'Revenue Legislation'!U53</f>
        <v>5.34769528</v>
      </c>
      <c r="V485" s="4">
        <f>'Revenue Legislation'!V53</f>
        <v>-77.96754413108474</v>
      </c>
      <c r="W485" s="4">
        <f>'Revenue Legislation'!W53</f>
        <v>-87.56026841231977</v>
      </c>
      <c r="X485" s="4">
        <f>'Revenue Legislation'!X53</f>
        <v>-186.93204190421088</v>
      </c>
      <c r="Y485" s="4">
        <f>'Revenue Legislation'!Y53</f>
        <v>-272.5490793407997</v>
      </c>
    </row>
    <row r="486" spans="1:25" ht="12.75">
      <c r="A486" s="1" t="s">
        <v>14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>
        <f>'Mandatory Outlay Legislation'!S51</f>
        <v>-1.074</v>
      </c>
      <c r="T486" s="4">
        <f>'Mandatory Outlay Legislation'!T51</f>
        <v>0.484</v>
      </c>
      <c r="U486" s="4">
        <f>'Mandatory Outlay Legislation'!U51</f>
        <v>22.737000000000002</v>
      </c>
      <c r="V486" s="4">
        <f>'Mandatory Outlay Legislation'!V51</f>
        <v>26.552999999999997</v>
      </c>
      <c r="W486" s="4">
        <f>'Mandatory Outlay Legislation'!W51</f>
        <v>42.898</v>
      </c>
      <c r="X486" s="4">
        <f>'Mandatory Outlay Legislation'!X51</f>
        <v>60.635</v>
      </c>
      <c r="Y486" s="4">
        <f>'Mandatory Outlay Legislation'!Y51</f>
        <v>63.151</v>
      </c>
    </row>
    <row r="487" spans="1:25" ht="12.75">
      <c r="A487" s="24" t="s">
        <v>122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>
        <f aca="true" t="shared" si="204" ref="S487:Y487">S485-S486</f>
        <v>1.678</v>
      </c>
      <c r="T487" s="4">
        <f t="shared" si="204"/>
        <v>0.7933319999999999</v>
      </c>
      <c r="U487" s="4">
        <f t="shared" si="204"/>
        <v>-17.389304720000002</v>
      </c>
      <c r="V487" s="4">
        <f t="shared" si="204"/>
        <v>-104.52054413108473</v>
      </c>
      <c r="W487" s="4">
        <f t="shared" si="204"/>
        <v>-130.45826841231977</v>
      </c>
      <c r="X487" s="4">
        <f t="shared" si="204"/>
        <v>-247.56704190421087</v>
      </c>
      <c r="Y487" s="4">
        <f t="shared" si="204"/>
        <v>-335.70007934079973</v>
      </c>
    </row>
    <row r="488" spans="1:25" ht="12.7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>
      <c r="A489" s="18" t="s">
        <v>15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>
        <f aca="true" t="shared" si="205" ref="S489:Y489">S477+S485</f>
        <v>1665.604</v>
      </c>
      <c r="T489" s="4">
        <f t="shared" si="205"/>
        <v>1730.277332</v>
      </c>
      <c r="U489" s="4">
        <f t="shared" si="205"/>
        <v>1784.34769528</v>
      </c>
      <c r="V489" s="4">
        <f t="shared" si="205"/>
        <v>1769.0324558689153</v>
      </c>
      <c r="W489" s="4">
        <f t="shared" si="205"/>
        <v>1842.4397315876802</v>
      </c>
      <c r="X489" s="4">
        <f t="shared" si="205"/>
        <v>1821.0679580957892</v>
      </c>
      <c r="Y489" s="4">
        <f t="shared" si="205"/>
        <v>1832.4509206592002</v>
      </c>
    </row>
    <row r="490" spans="1:25" ht="12.75">
      <c r="A490" s="1" t="s">
        <v>16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>
        <f aca="true" t="shared" si="206" ref="S490:Y490">S481+S486</f>
        <v>867.926</v>
      </c>
      <c r="T490" s="4">
        <f t="shared" si="206"/>
        <v>922.484</v>
      </c>
      <c r="U490" s="4">
        <f t="shared" si="206"/>
        <v>995.737</v>
      </c>
      <c r="V490" s="4">
        <f t="shared" si="206"/>
        <v>1057.5529999999999</v>
      </c>
      <c r="W490" s="4">
        <f t="shared" si="206"/>
        <v>1111.898</v>
      </c>
      <c r="X490" s="4">
        <f t="shared" si="206"/>
        <v>1212.635</v>
      </c>
      <c r="Y490" s="4">
        <f t="shared" si="206"/>
        <v>1283.151</v>
      </c>
    </row>
    <row r="491" spans="1:25" ht="12.75">
      <c r="A491" s="24" t="s">
        <v>123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>
        <f aca="true" t="shared" si="207" ref="S491:Y491">S489-S490</f>
        <v>797.678</v>
      </c>
      <c r="T491" s="4">
        <f t="shared" si="207"/>
        <v>807.7933319999999</v>
      </c>
      <c r="U491" s="4">
        <f t="shared" si="207"/>
        <v>788.61069528</v>
      </c>
      <c r="V491" s="4">
        <f t="shared" si="207"/>
        <v>711.4794558689155</v>
      </c>
      <c r="W491" s="4">
        <f t="shared" si="207"/>
        <v>730.5417315876803</v>
      </c>
      <c r="X491" s="4">
        <f t="shared" si="207"/>
        <v>608.4329580957892</v>
      </c>
      <c r="Y491" s="4">
        <f t="shared" si="207"/>
        <v>549.2999206592001</v>
      </c>
    </row>
    <row r="492" spans="1:25" ht="12.75">
      <c r="A492" s="2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>
      <c r="A493" s="18" t="s">
        <v>17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>
        <f aca="true" t="shared" si="208" ref="S493:W498">S4</f>
        <v>1721.8</v>
      </c>
      <c r="T493" s="4">
        <f t="shared" si="208"/>
        <v>1827.5</v>
      </c>
      <c r="U493" s="4">
        <f t="shared" si="208"/>
        <v>2025.1</v>
      </c>
      <c r="V493" s="4">
        <f t="shared" si="208"/>
        <v>1990.2</v>
      </c>
      <c r="W493" s="4">
        <f t="shared" si="208"/>
        <v>1853.2</v>
      </c>
      <c r="X493" s="4">
        <f aca="true" t="shared" si="209" ref="X493:Y498">X4</f>
        <v>1782.342</v>
      </c>
      <c r="Y493" s="4">
        <f t="shared" si="209"/>
        <v>1880.1</v>
      </c>
    </row>
    <row r="494" spans="1:25" ht="12.75">
      <c r="A494" s="1" t="s">
        <v>18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>
        <f t="shared" si="208"/>
        <v>1652.6000000000001</v>
      </c>
      <c r="T494" s="4">
        <f t="shared" si="208"/>
        <v>1703</v>
      </c>
      <c r="U494" s="4">
        <f t="shared" si="208"/>
        <v>1787.9</v>
      </c>
      <c r="V494" s="4">
        <f t="shared" si="208"/>
        <v>1863</v>
      </c>
      <c r="W494" s="4">
        <f t="shared" si="208"/>
        <v>2010.8</v>
      </c>
      <c r="X494" s="4">
        <f t="shared" si="209"/>
        <v>2157.637</v>
      </c>
      <c r="Y494" s="4">
        <f t="shared" si="209"/>
        <v>2294.2</v>
      </c>
    </row>
    <row r="495" spans="1:25" ht="12.75">
      <c r="A495" s="1" t="s">
        <v>19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>
        <f t="shared" si="208"/>
        <v>554.7</v>
      </c>
      <c r="T495" s="4">
        <f t="shared" si="208"/>
        <v>575</v>
      </c>
      <c r="U495" s="4">
        <f t="shared" si="208"/>
        <v>617</v>
      </c>
      <c r="V495" s="4">
        <f t="shared" si="208"/>
        <v>649.362</v>
      </c>
      <c r="W495" s="4">
        <f t="shared" si="208"/>
        <v>734.9</v>
      </c>
      <c r="X495" s="4">
        <f t="shared" si="209"/>
        <v>825.705</v>
      </c>
      <c r="Y495" s="4">
        <f t="shared" si="209"/>
        <v>895</v>
      </c>
    </row>
    <row r="496" spans="1:25" ht="12.75">
      <c r="A496" s="1" t="s">
        <v>20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>
        <f t="shared" si="208"/>
        <v>241.2</v>
      </c>
      <c r="T496" s="4">
        <f t="shared" si="208"/>
        <v>229.7</v>
      </c>
      <c r="U496" s="4">
        <f t="shared" si="208"/>
        <v>223.2</v>
      </c>
      <c r="V496" s="4">
        <f t="shared" si="208"/>
        <v>206.1</v>
      </c>
      <c r="W496" s="4">
        <f t="shared" si="208"/>
        <v>171</v>
      </c>
      <c r="X496" s="4">
        <f t="shared" si="209"/>
        <v>153.076</v>
      </c>
      <c r="Y496" s="4">
        <f t="shared" si="209"/>
        <v>160.2</v>
      </c>
    </row>
    <row r="497" spans="1:25" ht="12.75">
      <c r="A497" s="1" t="s">
        <v>112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>
        <f t="shared" si="208"/>
        <v>856.7</v>
      </c>
      <c r="T497" s="4">
        <f t="shared" si="208"/>
        <v>898.3</v>
      </c>
      <c r="U497" s="4">
        <f t="shared" si="208"/>
        <v>947.7</v>
      </c>
      <c r="V497" s="4">
        <f t="shared" si="208"/>
        <v>1007.5379999999999</v>
      </c>
      <c r="W497" s="4">
        <f t="shared" si="208"/>
        <v>1105</v>
      </c>
      <c r="X497" s="4">
        <f t="shared" si="209"/>
        <v>1178.856</v>
      </c>
      <c r="Y497" s="4">
        <f t="shared" si="209"/>
        <v>1237</v>
      </c>
    </row>
    <row r="498" spans="1:25" ht="12.75">
      <c r="A498" s="18" t="s">
        <v>21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>
        <f t="shared" si="208"/>
        <v>69.19999999999982</v>
      </c>
      <c r="T498" s="4">
        <f t="shared" si="208"/>
        <v>124.5</v>
      </c>
      <c r="U498" s="4">
        <f t="shared" si="208"/>
        <v>237.19999999999982</v>
      </c>
      <c r="V498" s="4">
        <f t="shared" si="208"/>
        <v>127.20000000000005</v>
      </c>
      <c r="W498" s="4">
        <f t="shared" si="208"/>
        <v>-157.6</v>
      </c>
      <c r="X498" s="4">
        <f t="shared" si="209"/>
        <v>-375.295</v>
      </c>
      <c r="Y498" s="4">
        <f t="shared" si="209"/>
        <v>-412.1</v>
      </c>
    </row>
    <row r="499" spans="1:25" ht="12.75">
      <c r="A499" s="23" t="s">
        <v>124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>
        <f aca="true" t="shared" si="210" ref="S499:Y499">S493-S497</f>
        <v>865.0999999999999</v>
      </c>
      <c r="T499" s="4">
        <f t="shared" si="210"/>
        <v>929.2</v>
      </c>
      <c r="U499" s="4">
        <f t="shared" si="210"/>
        <v>1077.3999999999999</v>
      </c>
      <c r="V499" s="4">
        <f t="shared" si="210"/>
        <v>982.6620000000001</v>
      </c>
      <c r="W499" s="4">
        <f t="shared" si="210"/>
        <v>748.2</v>
      </c>
      <c r="X499" s="4">
        <f t="shared" si="210"/>
        <v>603.4860000000001</v>
      </c>
      <c r="Y499" s="4">
        <f t="shared" si="210"/>
        <v>643.0999999999999</v>
      </c>
    </row>
    <row r="500" spans="1:25" ht="12.75">
      <c r="A500" s="2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>
      <c r="A501" s="18" t="s">
        <v>107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>
        <f aca="true" t="shared" si="211" ref="S501:X501">S493-S489</f>
        <v>56.19599999999991</v>
      </c>
      <c r="T501" s="4">
        <f t="shared" si="211"/>
        <v>97.22266800000011</v>
      </c>
      <c r="U501" s="4">
        <f t="shared" si="211"/>
        <v>240.75230471999998</v>
      </c>
      <c r="V501" s="4">
        <f t="shared" si="211"/>
        <v>221.1675441310847</v>
      </c>
      <c r="W501" s="4">
        <f t="shared" si="211"/>
        <v>10.760268412319874</v>
      </c>
      <c r="X501" s="4">
        <f t="shared" si="211"/>
        <v>-38.72595809578911</v>
      </c>
      <c r="Y501" s="4">
        <f>Y493-Y489</f>
        <v>47.649079340799744</v>
      </c>
    </row>
    <row r="502" spans="1:25" ht="12.75">
      <c r="A502" s="24" t="s">
        <v>118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>
        <f aca="true" t="shared" si="212" ref="S502:X502">S497-S490</f>
        <v>-11.225999999999999</v>
      </c>
      <c r="T502" s="4">
        <f t="shared" si="212"/>
        <v>-24.184000000000083</v>
      </c>
      <c r="U502" s="4">
        <f t="shared" si="212"/>
        <v>-48.03699999999992</v>
      </c>
      <c r="V502" s="4">
        <f t="shared" si="212"/>
        <v>-50.014999999999986</v>
      </c>
      <c r="W502" s="4">
        <f t="shared" si="212"/>
        <v>-6.897999999999911</v>
      </c>
      <c r="X502" s="4">
        <f t="shared" si="212"/>
        <v>-33.778999999999996</v>
      </c>
      <c r="Y502" s="4">
        <f>Y497-Y490</f>
        <v>-46.15100000000007</v>
      </c>
    </row>
    <row r="503" spans="1:25" ht="12.75">
      <c r="A503" s="24" t="s">
        <v>125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>
        <f aca="true" t="shared" si="213" ref="S503:Y503">S501-S502</f>
        <v>67.42199999999991</v>
      </c>
      <c r="T503" s="4">
        <f t="shared" si="213"/>
        <v>121.4066680000002</v>
      </c>
      <c r="U503" s="4">
        <f t="shared" si="213"/>
        <v>288.7893047199999</v>
      </c>
      <c r="V503" s="4">
        <f t="shared" si="213"/>
        <v>271.1825441310847</v>
      </c>
      <c r="W503" s="4">
        <f t="shared" si="213"/>
        <v>17.658268412319785</v>
      </c>
      <c r="X503" s="4">
        <f t="shared" si="213"/>
        <v>-4.946958095789114</v>
      </c>
      <c r="Y503" s="4">
        <f t="shared" si="213"/>
        <v>93.80007934079981</v>
      </c>
    </row>
    <row r="504" spans="2:25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>
      <c r="A505" s="10" t="s">
        <v>68</v>
      </c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>
      <c r="A506" s="18" t="s">
        <v>69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>
        <v>1815</v>
      </c>
      <c r="U506" s="4">
        <v>1870</v>
      </c>
      <c r="V506" s="4">
        <v>1930</v>
      </c>
      <c r="W506" s="4">
        <v>2015</v>
      </c>
      <c r="X506" s="4">
        <v>2091</v>
      </c>
      <c r="Y506" s="4">
        <v>2184</v>
      </c>
    </row>
    <row r="507" spans="1:25" ht="12.75">
      <c r="A507" s="1" t="s">
        <v>70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>
        <v>1707</v>
      </c>
      <c r="U507" s="4">
        <v>1739</v>
      </c>
      <c r="V507" s="4">
        <v>1779</v>
      </c>
      <c r="W507" s="4">
        <v>1806</v>
      </c>
      <c r="X507" s="4">
        <v>1881</v>
      </c>
      <c r="Y507" s="4">
        <v>1951</v>
      </c>
    </row>
    <row r="508" spans="1:25" ht="12.75">
      <c r="A508" s="1" t="s">
        <v>9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>
        <v>575</v>
      </c>
      <c r="U508" s="4">
        <v>574</v>
      </c>
      <c r="V508" s="4">
        <v>573</v>
      </c>
      <c r="W508" s="4">
        <v>568</v>
      </c>
      <c r="X508" s="4">
        <v>583</v>
      </c>
      <c r="Y508" s="4">
        <v>598</v>
      </c>
    </row>
    <row r="509" spans="1:25" ht="12.75">
      <c r="A509" s="1" t="s">
        <v>10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>
        <v>231</v>
      </c>
      <c r="U509" s="4">
        <v>218</v>
      </c>
      <c r="V509" s="4">
        <v>207</v>
      </c>
      <c r="W509" s="4">
        <v>195</v>
      </c>
      <c r="X509" s="4">
        <v>183</v>
      </c>
      <c r="Y509" s="4">
        <v>170</v>
      </c>
    </row>
    <row r="510" spans="1:25" ht="12.75">
      <c r="A510" s="1" t="s">
        <v>11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>
        <f aca="true" t="shared" si="214" ref="T510:Y510">T507-T508-T509</f>
        <v>901</v>
      </c>
      <c r="U510" s="4">
        <f t="shared" si="214"/>
        <v>947</v>
      </c>
      <c r="V510" s="4">
        <f t="shared" si="214"/>
        <v>999</v>
      </c>
      <c r="W510" s="4">
        <f t="shared" si="214"/>
        <v>1043</v>
      </c>
      <c r="X510" s="4">
        <f t="shared" si="214"/>
        <v>1115</v>
      </c>
      <c r="Y510" s="4">
        <f t="shared" si="214"/>
        <v>1183</v>
      </c>
    </row>
    <row r="511" spans="1:25" ht="12.75">
      <c r="A511" s="1" t="s">
        <v>12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>
        <f aca="true" t="shared" si="215" ref="T511:Y511">T506-T507</f>
        <v>108</v>
      </c>
      <c r="U511" s="4">
        <f t="shared" si="215"/>
        <v>131</v>
      </c>
      <c r="V511" s="4">
        <f t="shared" si="215"/>
        <v>151</v>
      </c>
      <c r="W511" s="4">
        <f t="shared" si="215"/>
        <v>209</v>
      </c>
      <c r="X511" s="4">
        <f t="shared" si="215"/>
        <v>210</v>
      </c>
      <c r="Y511" s="4">
        <f t="shared" si="215"/>
        <v>233</v>
      </c>
    </row>
    <row r="512" spans="1:25" ht="12.75">
      <c r="A512" s="24" t="s">
        <v>121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>
        <f aca="true" t="shared" si="216" ref="T512:Y512">T506-T510</f>
        <v>914</v>
      </c>
      <c r="U512" s="4">
        <f t="shared" si="216"/>
        <v>923</v>
      </c>
      <c r="V512" s="4">
        <f t="shared" si="216"/>
        <v>931</v>
      </c>
      <c r="W512" s="4">
        <f t="shared" si="216"/>
        <v>972</v>
      </c>
      <c r="X512" s="4">
        <f t="shared" si="216"/>
        <v>976</v>
      </c>
      <c r="Y512" s="4">
        <f t="shared" si="216"/>
        <v>1001</v>
      </c>
    </row>
    <row r="513" spans="1:25" ht="12.75">
      <c r="A513" s="2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>
      <c r="A514" s="18" t="s">
        <v>13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>
        <f>'Revenue Legislation'!T54</f>
        <v>0.004332000000000001</v>
      </c>
      <c r="U514" s="4">
        <f>'Revenue Legislation'!U54</f>
        <v>3.2086952799999997</v>
      </c>
      <c r="V514" s="4">
        <f>'Revenue Legislation'!V54</f>
        <v>-77.34454413108475</v>
      </c>
      <c r="W514" s="4">
        <f>'Revenue Legislation'!W54</f>
        <v>-85.71726841231975</v>
      </c>
      <c r="X514" s="4">
        <f>'Revenue Legislation'!X54</f>
        <v>-185.26604190421088</v>
      </c>
      <c r="Y514" s="4">
        <f>'Revenue Legislation'!Y54</f>
        <v>-270.64007934079973</v>
      </c>
    </row>
    <row r="515" spans="1:25" ht="12.75">
      <c r="A515" s="1" t="s">
        <v>14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>
        <f>'Mandatory Outlay Legislation'!T52</f>
        <v>0</v>
      </c>
      <c r="U515" s="4">
        <f>'Mandatory Outlay Legislation'!U52</f>
        <v>20.529000000000003</v>
      </c>
      <c r="V515" s="4">
        <f>'Mandatory Outlay Legislation'!V52</f>
        <v>25.403999999999996</v>
      </c>
      <c r="W515" s="4">
        <f>'Mandatory Outlay Legislation'!W52</f>
        <v>39.381</v>
      </c>
      <c r="X515" s="4">
        <f>'Mandatory Outlay Legislation'!X52</f>
        <v>56.247</v>
      </c>
      <c r="Y515" s="4">
        <f>'Mandatory Outlay Legislation'!Y52</f>
        <v>58.68600000000001</v>
      </c>
    </row>
    <row r="516" spans="1:25" ht="12.75">
      <c r="A516" s="24" t="s">
        <v>122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>
        <f aca="true" t="shared" si="217" ref="T516:Y516">T514-T515</f>
        <v>0.004332000000000001</v>
      </c>
      <c r="U516" s="4">
        <f t="shared" si="217"/>
        <v>-17.320304720000003</v>
      </c>
      <c r="V516" s="4">
        <f t="shared" si="217"/>
        <v>-102.74854413108474</v>
      </c>
      <c r="W516" s="4">
        <f t="shared" si="217"/>
        <v>-125.09826841231975</v>
      </c>
      <c r="X516" s="4">
        <f t="shared" si="217"/>
        <v>-241.51304190421087</v>
      </c>
      <c r="Y516" s="4">
        <f t="shared" si="217"/>
        <v>-329.32607934079977</v>
      </c>
    </row>
    <row r="517" spans="1:25" ht="12.75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>
      <c r="A518" s="18" t="s">
        <v>15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>
        <f aca="true" t="shared" si="218" ref="T518:Y518">T506+T514</f>
        <v>1815.004332</v>
      </c>
      <c r="U518" s="4">
        <f t="shared" si="218"/>
        <v>1873.20869528</v>
      </c>
      <c r="V518" s="4">
        <f t="shared" si="218"/>
        <v>1852.6554558689152</v>
      </c>
      <c r="W518" s="4">
        <f t="shared" si="218"/>
        <v>1929.2827315876802</v>
      </c>
      <c r="X518" s="4">
        <f t="shared" si="218"/>
        <v>1905.7339580957891</v>
      </c>
      <c r="Y518" s="4">
        <f t="shared" si="218"/>
        <v>1913.3599206592003</v>
      </c>
    </row>
    <row r="519" spans="1:25" ht="12.75">
      <c r="A519" s="1" t="s">
        <v>16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>
        <f aca="true" t="shared" si="219" ref="T519:Y519">T510+T515</f>
        <v>901</v>
      </c>
      <c r="U519" s="4">
        <f t="shared" si="219"/>
        <v>967.529</v>
      </c>
      <c r="V519" s="4">
        <f t="shared" si="219"/>
        <v>1024.404</v>
      </c>
      <c r="W519" s="4">
        <f t="shared" si="219"/>
        <v>1082.381</v>
      </c>
      <c r="X519" s="4">
        <f t="shared" si="219"/>
        <v>1171.247</v>
      </c>
      <c r="Y519" s="4">
        <f t="shared" si="219"/>
        <v>1241.686</v>
      </c>
    </row>
    <row r="520" spans="1:25" ht="12.75">
      <c r="A520" s="24" t="s">
        <v>123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>
        <f aca="true" t="shared" si="220" ref="T520:Y520">T518-T519</f>
        <v>914.004332</v>
      </c>
      <c r="U520" s="4">
        <f t="shared" si="220"/>
        <v>905.67969528</v>
      </c>
      <c r="V520" s="4">
        <f t="shared" si="220"/>
        <v>828.2514558689152</v>
      </c>
      <c r="W520" s="4">
        <f t="shared" si="220"/>
        <v>846.9017315876802</v>
      </c>
      <c r="X520" s="4">
        <f t="shared" si="220"/>
        <v>734.4869580957891</v>
      </c>
      <c r="Y520" s="4">
        <f t="shared" si="220"/>
        <v>671.6739206592003</v>
      </c>
    </row>
    <row r="521" spans="1:25" ht="12.75">
      <c r="A521" s="2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>
      <c r="A522" s="23" t="s">
        <v>17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>
        <f aca="true" t="shared" si="221" ref="T522:Y522">T$4</f>
        <v>1827.5</v>
      </c>
      <c r="U522" s="4">
        <f t="shared" si="221"/>
        <v>2025.1</v>
      </c>
      <c r="V522" s="4">
        <f t="shared" si="221"/>
        <v>1990.2</v>
      </c>
      <c r="W522" s="4">
        <f t="shared" si="221"/>
        <v>1853.2</v>
      </c>
      <c r="X522" s="4">
        <f t="shared" si="221"/>
        <v>1782.342</v>
      </c>
      <c r="Y522" s="4">
        <f t="shared" si="221"/>
        <v>1880.1</v>
      </c>
    </row>
    <row r="523" spans="1:25" ht="12.75">
      <c r="A523" s="1" t="s">
        <v>18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>
        <f aca="true" t="shared" si="222" ref="T523:Y523">T$5</f>
        <v>1703</v>
      </c>
      <c r="U523" s="4">
        <f t="shared" si="222"/>
        <v>1787.9</v>
      </c>
      <c r="V523" s="4">
        <f t="shared" si="222"/>
        <v>1863</v>
      </c>
      <c r="W523" s="4">
        <f t="shared" si="222"/>
        <v>2010.8</v>
      </c>
      <c r="X523" s="4">
        <f t="shared" si="222"/>
        <v>2157.637</v>
      </c>
      <c r="Y523" s="4">
        <f t="shared" si="222"/>
        <v>2294.2</v>
      </c>
    </row>
    <row r="524" spans="1:25" ht="12.75">
      <c r="A524" s="1" t="s">
        <v>19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>
        <f aca="true" t="shared" si="223" ref="T524:Y524">T$6</f>
        <v>575</v>
      </c>
      <c r="U524" s="4">
        <f t="shared" si="223"/>
        <v>617</v>
      </c>
      <c r="V524" s="4">
        <f t="shared" si="223"/>
        <v>649.362</v>
      </c>
      <c r="W524" s="4">
        <f t="shared" si="223"/>
        <v>734.9</v>
      </c>
      <c r="X524" s="4">
        <f t="shared" si="223"/>
        <v>825.705</v>
      </c>
      <c r="Y524" s="4">
        <f t="shared" si="223"/>
        <v>895</v>
      </c>
    </row>
    <row r="525" spans="1:25" ht="12.75">
      <c r="A525" s="1" t="s">
        <v>20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>
        <f aca="true" t="shared" si="224" ref="T525:Y525">T$7</f>
        <v>229.7</v>
      </c>
      <c r="U525" s="4">
        <f t="shared" si="224"/>
        <v>223.2</v>
      </c>
      <c r="V525" s="4">
        <f t="shared" si="224"/>
        <v>206.1</v>
      </c>
      <c r="W525" s="4">
        <f t="shared" si="224"/>
        <v>171</v>
      </c>
      <c r="X525" s="4">
        <f t="shared" si="224"/>
        <v>153.076</v>
      </c>
      <c r="Y525" s="4">
        <f t="shared" si="224"/>
        <v>160.2</v>
      </c>
    </row>
    <row r="526" spans="1:25" ht="12.75">
      <c r="A526" s="1" t="s">
        <v>112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>
        <f aca="true" t="shared" si="225" ref="T526:Y526">T$8</f>
        <v>898.3</v>
      </c>
      <c r="U526" s="4">
        <f t="shared" si="225"/>
        <v>947.7</v>
      </c>
      <c r="V526" s="4">
        <f t="shared" si="225"/>
        <v>1007.5379999999999</v>
      </c>
      <c r="W526" s="4">
        <f t="shared" si="225"/>
        <v>1105</v>
      </c>
      <c r="X526" s="4">
        <f t="shared" si="225"/>
        <v>1178.856</v>
      </c>
      <c r="Y526" s="4">
        <f t="shared" si="225"/>
        <v>1237</v>
      </c>
    </row>
    <row r="527" spans="1:25" ht="12.75">
      <c r="A527" s="18" t="s">
        <v>21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>
        <f aca="true" t="shared" si="226" ref="T527:Y527">T$9</f>
        <v>124.5</v>
      </c>
      <c r="U527" s="4">
        <f t="shared" si="226"/>
        <v>237.19999999999982</v>
      </c>
      <c r="V527" s="4">
        <f t="shared" si="226"/>
        <v>127.20000000000005</v>
      </c>
      <c r="W527" s="4">
        <f t="shared" si="226"/>
        <v>-157.6</v>
      </c>
      <c r="X527" s="4">
        <f t="shared" si="226"/>
        <v>-375.295</v>
      </c>
      <c r="Y527" s="4">
        <f t="shared" si="226"/>
        <v>-412.1</v>
      </c>
    </row>
    <row r="528" spans="1:25" ht="12.75">
      <c r="A528" s="23" t="s">
        <v>124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>
        <f aca="true" t="shared" si="227" ref="T528:Y528">T522-T526</f>
        <v>929.2</v>
      </c>
      <c r="U528" s="4">
        <f t="shared" si="227"/>
        <v>1077.3999999999999</v>
      </c>
      <c r="V528" s="4">
        <f t="shared" si="227"/>
        <v>982.6620000000001</v>
      </c>
      <c r="W528" s="4">
        <f t="shared" si="227"/>
        <v>748.2</v>
      </c>
      <c r="X528" s="4">
        <f t="shared" si="227"/>
        <v>603.4860000000001</v>
      </c>
      <c r="Y528" s="4">
        <f t="shared" si="227"/>
        <v>643.0999999999999</v>
      </c>
    </row>
    <row r="529" spans="1:25" ht="12.75">
      <c r="A529" s="2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>
      <c r="A530" s="18" t="s">
        <v>107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>
        <f aca="true" t="shared" si="228" ref="T530:Y530">T522-T518</f>
        <v>12.495668000000023</v>
      </c>
      <c r="U530" s="4">
        <f t="shared" si="228"/>
        <v>151.89130471999988</v>
      </c>
      <c r="V530" s="4">
        <f t="shared" si="228"/>
        <v>137.54454413108488</v>
      </c>
      <c r="W530" s="4">
        <f t="shared" si="228"/>
        <v>-76.0827315876802</v>
      </c>
      <c r="X530" s="4">
        <f t="shared" si="228"/>
        <v>-123.39195809578905</v>
      </c>
      <c r="Y530" s="4">
        <f t="shared" si="228"/>
        <v>-33.25992065920036</v>
      </c>
    </row>
    <row r="531" spans="1:25" ht="12.75">
      <c r="A531" s="24" t="s">
        <v>118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>
        <f aca="true" t="shared" si="229" ref="T531:Y531">T526-T519</f>
        <v>-2.7000000000000455</v>
      </c>
      <c r="U531" s="4">
        <f t="shared" si="229"/>
        <v>-19.82899999999995</v>
      </c>
      <c r="V531" s="4">
        <f t="shared" si="229"/>
        <v>-16.8660000000001</v>
      </c>
      <c r="W531" s="4">
        <f t="shared" si="229"/>
        <v>22.618999999999915</v>
      </c>
      <c r="X531" s="4">
        <f t="shared" si="229"/>
        <v>7.608999999999924</v>
      </c>
      <c r="Y531" s="4">
        <f t="shared" si="229"/>
        <v>-4.685999999999922</v>
      </c>
    </row>
    <row r="532" spans="1:25" ht="12.75">
      <c r="A532" s="24" t="s">
        <v>125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>
        <f aca="true" t="shared" si="230" ref="T532:Y532">T530-T531</f>
        <v>15.195668000000069</v>
      </c>
      <c r="U532" s="4">
        <f t="shared" si="230"/>
        <v>171.72030471999983</v>
      </c>
      <c r="V532" s="4">
        <f t="shared" si="230"/>
        <v>154.41054413108498</v>
      </c>
      <c r="W532" s="4">
        <f t="shared" si="230"/>
        <v>-98.70173158768011</v>
      </c>
      <c r="X532" s="4">
        <f t="shared" si="230"/>
        <v>-131.00095809578897</v>
      </c>
      <c r="Y532" s="4">
        <f t="shared" si="230"/>
        <v>-28.57392065920044</v>
      </c>
    </row>
    <row r="533" spans="2:25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>
      <c r="A534" s="10" t="s">
        <v>71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>
      <c r="A535" s="18" t="s">
        <v>72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>
        <v>1945</v>
      </c>
      <c r="V535" s="4">
        <v>2016</v>
      </c>
      <c r="W535" s="4">
        <v>2096</v>
      </c>
      <c r="X535" s="4">
        <v>2177</v>
      </c>
      <c r="Y535" s="4">
        <v>2263</v>
      </c>
    </row>
    <row r="536" spans="1:25" ht="12.75">
      <c r="A536" s="1" t="s">
        <v>73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>
        <v>1769</v>
      </c>
      <c r="V536" s="4">
        <v>1839</v>
      </c>
      <c r="W536" s="4">
        <v>1888</v>
      </c>
      <c r="X536" s="4">
        <v>1950</v>
      </c>
      <c r="Y536" s="4">
        <v>2017</v>
      </c>
    </row>
    <row r="537" spans="1:25" ht="12.75">
      <c r="A537" s="1" t="s">
        <v>9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>
        <v>603</v>
      </c>
      <c r="V537" s="4">
        <v>635</v>
      </c>
      <c r="W537" s="4">
        <v>650</v>
      </c>
      <c r="X537" s="4">
        <v>669</v>
      </c>
      <c r="Y537" s="4">
        <v>684</v>
      </c>
    </row>
    <row r="538" spans="1:25" ht="12.75">
      <c r="A538" s="1" t="s">
        <v>10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>
        <v>224</v>
      </c>
      <c r="V538" s="4">
        <v>218</v>
      </c>
      <c r="W538" s="4">
        <v>209</v>
      </c>
      <c r="X538" s="4">
        <v>194</v>
      </c>
      <c r="Y538" s="4">
        <v>177</v>
      </c>
    </row>
    <row r="539" spans="1:25" ht="12.75">
      <c r="A539" s="1" t="s">
        <v>11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>
        <f>U536-U537-U538</f>
        <v>942</v>
      </c>
      <c r="V539" s="4">
        <f>V536-V537-V538</f>
        <v>986</v>
      </c>
      <c r="W539" s="4">
        <f>W536-W537-W538</f>
        <v>1029</v>
      </c>
      <c r="X539" s="4">
        <f>X536-X537-X538</f>
        <v>1087</v>
      </c>
      <c r="Y539" s="4">
        <f>Y536-Y537-Y538</f>
        <v>1156</v>
      </c>
    </row>
    <row r="540" spans="1:25" ht="12.75">
      <c r="A540" s="1" t="s">
        <v>12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>
        <f>U535-U536</f>
        <v>176</v>
      </c>
      <c r="V540" s="4">
        <f>V535-V536</f>
        <v>177</v>
      </c>
      <c r="W540" s="4">
        <f>W535-W536</f>
        <v>208</v>
      </c>
      <c r="X540" s="4">
        <f>X535-X536</f>
        <v>227</v>
      </c>
      <c r="Y540" s="4">
        <f>Y535-Y536</f>
        <v>246</v>
      </c>
    </row>
    <row r="541" spans="1:25" ht="12.75">
      <c r="A541" s="24" t="s">
        <v>121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>
        <f>U535-U539</f>
        <v>1003</v>
      </c>
      <c r="V541" s="4">
        <f>V535-V539</f>
        <v>1030</v>
      </c>
      <c r="W541" s="4">
        <f>W535-W539</f>
        <v>1067</v>
      </c>
      <c r="X541" s="4">
        <f>X535-X539</f>
        <v>1090</v>
      </c>
      <c r="Y541" s="4">
        <f>Y535-Y539</f>
        <v>1107</v>
      </c>
    </row>
    <row r="542" spans="1:25" ht="12.75">
      <c r="A542" s="2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>
      <c r="A543" s="18" t="s">
        <v>13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>
        <f>'Revenue Legislation'!U55</f>
        <v>-0.00795072</v>
      </c>
      <c r="V543" s="4">
        <f>'Revenue Legislation'!V55</f>
        <v>-71.32087013108475</v>
      </c>
      <c r="W543" s="4">
        <f>'Revenue Legislation'!W55</f>
        <v>-77.67426041231977</v>
      </c>
      <c r="X543" s="4">
        <f>'Revenue Legislation'!X55</f>
        <v>-183.00303390421087</v>
      </c>
      <c r="Y543" s="4">
        <f>'Revenue Legislation'!Y55</f>
        <v>-268.62173734079965</v>
      </c>
    </row>
    <row r="544" spans="1:25" ht="12.75">
      <c r="A544" s="1" t="s">
        <v>14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>
        <f>'Mandatory Outlay Legislation'!U53</f>
        <v>13.551</v>
      </c>
      <c r="V544" s="4">
        <f>'Mandatory Outlay Legislation'!V53</f>
        <v>21.587999999999997</v>
      </c>
      <c r="W544" s="4">
        <f>'Mandatory Outlay Legislation'!W53</f>
        <v>34.415</v>
      </c>
      <c r="X544" s="4">
        <f>'Mandatory Outlay Legislation'!X53</f>
        <v>53.845</v>
      </c>
      <c r="Y544" s="4">
        <f>'Mandatory Outlay Legislation'!Y53</f>
        <v>57.426</v>
      </c>
    </row>
    <row r="545" spans="1:25" ht="12.75">
      <c r="A545" s="24" t="s">
        <v>122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>
        <f>U543-U544</f>
        <v>-13.55895072</v>
      </c>
      <c r="V545" s="4">
        <f>V543-V544</f>
        <v>-92.90887013108474</v>
      </c>
      <c r="W545" s="4">
        <f>W543-W544</f>
        <v>-112.08926041231976</v>
      </c>
      <c r="X545" s="4">
        <f>X543-X544</f>
        <v>-236.84803390421087</v>
      </c>
      <c r="Y545" s="4">
        <f>Y543-Y544</f>
        <v>-326.04773734079964</v>
      </c>
    </row>
    <row r="546" spans="1:25" ht="12.75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>
      <c r="A547" s="18" t="s">
        <v>15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>
        <f>U543+U535</f>
        <v>1944.99204928</v>
      </c>
      <c r="V547" s="4">
        <f>V543+V535</f>
        <v>1944.6791298689152</v>
      </c>
      <c r="W547" s="4">
        <f>W543+W535</f>
        <v>2018.3257395876803</v>
      </c>
      <c r="X547" s="4">
        <f>X543+X535</f>
        <v>1993.996966095789</v>
      </c>
      <c r="Y547" s="4">
        <f>Y543+Y535</f>
        <v>1994.3782626592003</v>
      </c>
    </row>
    <row r="548" spans="1:25" ht="12.75">
      <c r="A548" s="1" t="s">
        <v>16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>
        <f>U539+U544</f>
        <v>955.551</v>
      </c>
      <c r="V548" s="4">
        <f>V539+V544</f>
        <v>1007.588</v>
      </c>
      <c r="W548" s="4">
        <f>W539+W544</f>
        <v>1063.415</v>
      </c>
      <c r="X548" s="4">
        <f>X539+X544</f>
        <v>1140.845</v>
      </c>
      <c r="Y548" s="4">
        <f>Y539+Y544</f>
        <v>1213.426</v>
      </c>
    </row>
    <row r="549" spans="1:25" ht="12.75">
      <c r="A549" s="24" t="s">
        <v>123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>
        <f>U547-U548</f>
        <v>989.4410492799999</v>
      </c>
      <c r="V549" s="4">
        <f>V547-V548</f>
        <v>937.0911298689152</v>
      </c>
      <c r="W549" s="4">
        <f>W547-W548</f>
        <v>954.9107395876804</v>
      </c>
      <c r="X549" s="4">
        <f>X547-X548</f>
        <v>853.151966095789</v>
      </c>
      <c r="Y549" s="4">
        <f>Y547-Y548</f>
        <v>780.9522626592004</v>
      </c>
    </row>
    <row r="550" spans="1:25" ht="12.75">
      <c r="A550" s="2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>
      <c r="A551" s="18" t="s">
        <v>17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>
        <f>U$4</f>
        <v>2025.1</v>
      </c>
      <c r="V551" s="4">
        <f>V$4</f>
        <v>1990.2</v>
      </c>
      <c r="W551" s="4">
        <f>W$4</f>
        <v>1853.2</v>
      </c>
      <c r="X551" s="4">
        <f>X$4</f>
        <v>1782.342</v>
      </c>
      <c r="Y551" s="4">
        <f>Y$4</f>
        <v>1880.1</v>
      </c>
    </row>
    <row r="552" spans="1:25" ht="12.75">
      <c r="A552" s="1" t="s">
        <v>18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>
        <f>U$5</f>
        <v>1787.9</v>
      </c>
      <c r="V552" s="4">
        <f>V$5</f>
        <v>1863</v>
      </c>
      <c r="W552" s="4">
        <f>W$5</f>
        <v>2010.8</v>
      </c>
      <c r="X552" s="4">
        <f>X$5</f>
        <v>2157.637</v>
      </c>
      <c r="Y552" s="4">
        <f>Y$5</f>
        <v>2294.2</v>
      </c>
    </row>
    <row r="553" spans="1:25" ht="12.75">
      <c r="A553" s="1" t="s">
        <v>19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>
        <f>U$6</f>
        <v>617</v>
      </c>
      <c r="V553" s="4">
        <f>V$6</f>
        <v>649.362</v>
      </c>
      <c r="W553" s="4">
        <f>W$6</f>
        <v>734.9</v>
      </c>
      <c r="X553" s="4">
        <f>X$6</f>
        <v>825.705</v>
      </c>
      <c r="Y553" s="4">
        <f>Y$6</f>
        <v>895</v>
      </c>
    </row>
    <row r="554" spans="1:25" ht="12.75">
      <c r="A554" s="1" t="s">
        <v>20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>
        <f>U$7</f>
        <v>223.2</v>
      </c>
      <c r="V554" s="4">
        <f>V$7</f>
        <v>206.1</v>
      </c>
      <c r="W554" s="4">
        <f>W$7</f>
        <v>171</v>
      </c>
      <c r="X554" s="4">
        <f>X$7</f>
        <v>153.076</v>
      </c>
      <c r="Y554" s="4">
        <f>Y$7</f>
        <v>160.2</v>
      </c>
    </row>
    <row r="555" spans="1:25" ht="12.75">
      <c r="A555" s="1" t="s">
        <v>112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>
        <f>U$8</f>
        <v>947.7</v>
      </c>
      <c r="V555" s="4">
        <f>V$8</f>
        <v>1007.5379999999999</v>
      </c>
      <c r="W555" s="4">
        <f>W$8</f>
        <v>1105</v>
      </c>
      <c r="X555" s="4">
        <f>X$8</f>
        <v>1178.856</v>
      </c>
      <c r="Y555" s="4">
        <f>Y$8</f>
        <v>1237</v>
      </c>
    </row>
    <row r="556" spans="1:25" ht="12.75">
      <c r="A556" s="18" t="s">
        <v>21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>
        <f>U$9</f>
        <v>237.19999999999982</v>
      </c>
      <c r="V556" s="4">
        <f>V$9</f>
        <v>127.20000000000005</v>
      </c>
      <c r="W556" s="4">
        <f>W$9</f>
        <v>-157.6</v>
      </c>
      <c r="X556" s="4">
        <f>X$9</f>
        <v>-375.295</v>
      </c>
      <c r="Y556" s="4">
        <f>Y$9</f>
        <v>-412.1</v>
      </c>
    </row>
    <row r="557" spans="1:25" ht="12.75">
      <c r="A557" s="23" t="s">
        <v>124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>
        <f>U551-U554</f>
        <v>1801.8999999999999</v>
      </c>
      <c r="V557" s="4">
        <f>V551-V554</f>
        <v>1784.1000000000001</v>
      </c>
      <c r="W557" s="4">
        <f>W551-W554</f>
        <v>1682.2</v>
      </c>
      <c r="X557" s="4">
        <f>X551-X554</f>
        <v>1629.266</v>
      </c>
      <c r="Y557" s="4">
        <f>Y551-Y554</f>
        <v>1719.8999999999999</v>
      </c>
    </row>
    <row r="558" spans="1:25" ht="12.75">
      <c r="A558" s="2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>
      <c r="A559" s="18" t="s">
        <v>107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>
        <f>U551-U547</f>
        <v>80.10795071999996</v>
      </c>
      <c r="V559" s="4">
        <f>V551-V547</f>
        <v>45.52087013108485</v>
      </c>
      <c r="W559" s="4">
        <f>W551-W547</f>
        <v>-165.1257395876803</v>
      </c>
      <c r="X559" s="4">
        <f>X551-X547</f>
        <v>-211.65496609578895</v>
      </c>
      <c r="Y559" s="4">
        <f>Y551-Y547</f>
        <v>-114.27826265920044</v>
      </c>
    </row>
    <row r="560" spans="1:25" ht="12.75">
      <c r="A560" s="24" t="s">
        <v>118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>
        <f>U555-U548</f>
        <v>-7.850999999999999</v>
      </c>
      <c r="V560" s="4">
        <f>V555-V548</f>
        <v>-0.05000000000006821</v>
      </c>
      <c r="W560" s="4">
        <f>W555-W548</f>
        <v>41.585000000000036</v>
      </c>
      <c r="X560" s="4">
        <f>X555-X548</f>
        <v>38.01099999999997</v>
      </c>
      <c r="Y560" s="4">
        <f>Y555-Y548</f>
        <v>23.57400000000007</v>
      </c>
    </row>
    <row r="561" spans="1:25" ht="12.75">
      <c r="A561" s="24" t="s">
        <v>125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>
        <f>U559-U560</f>
        <v>87.95895071999996</v>
      </c>
      <c r="V561" s="4">
        <f>V559-V560</f>
        <v>45.57087013108492</v>
      </c>
      <c r="W561" s="4">
        <f>W559-W560</f>
        <v>-206.71073958768034</v>
      </c>
      <c r="X561" s="4">
        <f>X559-X560</f>
        <v>-249.66596609578892</v>
      </c>
      <c r="Y561" s="4">
        <f>Y559-Y560</f>
        <v>-137.8522626592005</v>
      </c>
    </row>
    <row r="562" spans="1:25" ht="12.75">
      <c r="A562" s="2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>
      <c r="A563" s="10" t="s">
        <v>74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>
      <c r="A564" s="18" t="s">
        <v>75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>
        <v>2135</v>
      </c>
      <c r="W564" s="4">
        <v>2236</v>
      </c>
      <c r="X564" s="4">
        <v>2343</v>
      </c>
      <c r="Y564" s="4">
        <v>2453</v>
      </c>
    </row>
    <row r="565" spans="1:25" ht="12.75">
      <c r="A565" s="1" t="s">
        <v>76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>
        <v>1853</v>
      </c>
      <c r="W565" s="4">
        <v>1923</v>
      </c>
      <c r="X565" s="4">
        <v>1984</v>
      </c>
      <c r="Y565" s="4">
        <v>2056</v>
      </c>
    </row>
    <row r="566" spans="1:25" ht="12.75">
      <c r="A566" s="1" t="s">
        <v>9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>
        <v>646</v>
      </c>
      <c r="W566" s="4">
        <v>682</v>
      </c>
      <c r="X566" s="4">
        <v>710</v>
      </c>
      <c r="Y566" s="4">
        <v>730</v>
      </c>
    </row>
    <row r="567" spans="1:25" ht="12.75">
      <c r="A567" s="1" t="s">
        <v>10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>
        <v>205</v>
      </c>
      <c r="W567" s="4">
        <v>179</v>
      </c>
      <c r="X567" s="4">
        <v>163</v>
      </c>
      <c r="Y567" s="4">
        <v>142</v>
      </c>
    </row>
    <row r="568" spans="1:25" ht="12.75">
      <c r="A568" s="1" t="s">
        <v>11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27"/>
      <c r="U568" s="4"/>
      <c r="V568" s="4">
        <f>V565-V566-V567</f>
        <v>1002</v>
      </c>
      <c r="W568" s="4">
        <f>W565-W566-W567</f>
        <v>1062</v>
      </c>
      <c r="X568" s="4">
        <f>X565-X566-X567</f>
        <v>1111</v>
      </c>
      <c r="Y568" s="4">
        <f>Y565-Y566-Y567</f>
        <v>1184</v>
      </c>
    </row>
    <row r="569" spans="1:25" ht="12.75">
      <c r="A569" s="1" t="s">
        <v>12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27"/>
      <c r="U569" s="4"/>
      <c r="V569" s="4">
        <f>V564-V565</f>
        <v>282</v>
      </c>
      <c r="W569" s="4">
        <f>W564-W565</f>
        <v>313</v>
      </c>
      <c r="X569" s="4">
        <f>X564-X565</f>
        <v>359</v>
      </c>
      <c r="Y569" s="4">
        <f>Y564-Y565</f>
        <v>397</v>
      </c>
    </row>
    <row r="570" spans="1:25" ht="12.75">
      <c r="A570" s="24" t="s">
        <v>121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27"/>
      <c r="U570" s="4"/>
      <c r="V570" s="4">
        <f>V564-V568</f>
        <v>1133</v>
      </c>
      <c r="W570" s="4">
        <f>W564-W568</f>
        <v>1174</v>
      </c>
      <c r="X570" s="4">
        <f>X564-X568</f>
        <v>1232</v>
      </c>
      <c r="Y570" s="4">
        <f>Y564-Y568</f>
        <v>1269</v>
      </c>
    </row>
    <row r="571" spans="1:25" ht="12.75">
      <c r="A571" s="2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27"/>
      <c r="U571" s="4"/>
      <c r="V571" s="4"/>
      <c r="W571" s="4"/>
      <c r="X571" s="4"/>
      <c r="Y571" s="4"/>
    </row>
    <row r="572" spans="1:25" ht="12.75">
      <c r="A572" s="18" t="s">
        <v>13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27"/>
      <c r="U572" s="4"/>
      <c r="V572" s="4">
        <f>'Revenue Legislation'!V56</f>
        <v>-68.80675763176414</v>
      </c>
      <c r="W572" s="4">
        <f>'Revenue Legislation'!W56</f>
        <v>-74.55884415488785</v>
      </c>
      <c r="X572" s="4">
        <f>'Revenue Legislation'!X56</f>
        <v>-179.41512180521087</v>
      </c>
      <c r="Y572" s="4">
        <f>'Revenue Legislation'!Y56</f>
        <v>-265.07942550420785</v>
      </c>
    </row>
    <row r="573" spans="1:25" ht="12.75">
      <c r="A573" s="1" t="s">
        <v>14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27"/>
      <c r="U573" s="4"/>
      <c r="V573" s="4">
        <f>'Mandatory Outlay Legislation'!V54</f>
        <v>11.379</v>
      </c>
      <c r="W573" s="4">
        <f>'Mandatory Outlay Legislation'!W54</f>
        <v>20.192</v>
      </c>
      <c r="X573" s="4">
        <f>'Mandatory Outlay Legislation'!X54</f>
        <v>41.925</v>
      </c>
      <c r="Y573" s="4">
        <f>'Mandatory Outlay Legislation'!Y54</f>
        <v>46.67</v>
      </c>
    </row>
    <row r="574" spans="1:25" ht="12.75">
      <c r="A574" s="24" t="s">
        <v>122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27"/>
      <c r="U574" s="4"/>
      <c r="V574" s="4">
        <f>V572-V573</f>
        <v>-80.18575763176415</v>
      </c>
      <c r="W574" s="4">
        <f>W572-W573</f>
        <v>-94.75084415488786</v>
      </c>
      <c r="X574" s="4">
        <f>X572-X573</f>
        <v>-221.34012180521086</v>
      </c>
      <c r="Y574" s="4">
        <f>Y572-Y573</f>
        <v>-311.74942550420786</v>
      </c>
    </row>
    <row r="575" spans="1:25" ht="12.75">
      <c r="A575" s="2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27"/>
      <c r="U575" s="4"/>
      <c r="V575" s="4"/>
      <c r="W575" s="4"/>
      <c r="X575" s="4"/>
      <c r="Y575" s="4"/>
    </row>
    <row r="576" spans="1:25" ht="12.75">
      <c r="A576" s="18" t="s">
        <v>15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27"/>
      <c r="U576" s="4"/>
      <c r="V576" s="4">
        <f>V564+V572</f>
        <v>2066.193242368236</v>
      </c>
      <c r="W576" s="4">
        <f>W564+W572</f>
        <v>2161.441155845112</v>
      </c>
      <c r="X576" s="4">
        <f>X564+X572</f>
        <v>2163.5848781947893</v>
      </c>
      <c r="Y576" s="4">
        <f>Y564+Y572</f>
        <v>2187.920574495792</v>
      </c>
    </row>
    <row r="577" spans="1:25" ht="12.75">
      <c r="A577" s="1" t="s">
        <v>16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27"/>
      <c r="U577" s="4"/>
      <c r="V577" s="4">
        <f>V568+V573</f>
        <v>1013.379</v>
      </c>
      <c r="W577" s="4">
        <f>W568+W573</f>
        <v>1082.192</v>
      </c>
      <c r="X577" s="4">
        <f>X568+X573</f>
        <v>1152.925</v>
      </c>
      <c r="Y577" s="4">
        <f>Y568+Y573</f>
        <v>1230.67</v>
      </c>
    </row>
    <row r="578" spans="1:25" ht="12.75">
      <c r="A578" s="24" t="s">
        <v>123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27"/>
      <c r="U578" s="4"/>
      <c r="V578" s="4">
        <f>V576-V577</f>
        <v>1052.8142423682361</v>
      </c>
      <c r="W578" s="4">
        <f>W576-W577</f>
        <v>1079.249155845112</v>
      </c>
      <c r="X578" s="4">
        <f>X576-X577</f>
        <v>1010.6598781947894</v>
      </c>
      <c r="Y578" s="4">
        <f>Y576-Y577</f>
        <v>957.2505744957921</v>
      </c>
    </row>
    <row r="579" spans="1:25" ht="12.75">
      <c r="A579" s="2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27"/>
      <c r="U579" s="4"/>
      <c r="V579" s="4"/>
      <c r="W579" s="4"/>
      <c r="X579" s="4"/>
      <c r="Y579" s="4"/>
    </row>
    <row r="580" spans="1:25" ht="12.75">
      <c r="A580" s="18" t="s">
        <v>17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27"/>
      <c r="U580" s="4"/>
      <c r="V580" s="4">
        <f>V$4</f>
        <v>1990.2</v>
      </c>
      <c r="W580" s="4">
        <f>W$4</f>
        <v>1853.2</v>
      </c>
      <c r="X580" s="4">
        <f>X$4</f>
        <v>1782.342</v>
      </c>
      <c r="Y580" s="4">
        <f>Y$4</f>
        <v>1880.1</v>
      </c>
    </row>
    <row r="581" spans="1:25" ht="12.75">
      <c r="A581" s="1" t="s">
        <v>18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27"/>
      <c r="U581" s="4"/>
      <c r="V581" s="4">
        <f>V$5</f>
        <v>1863</v>
      </c>
      <c r="W581" s="4">
        <f>W$5</f>
        <v>2010.8</v>
      </c>
      <c r="X581" s="4">
        <f>X$5</f>
        <v>2157.637</v>
      </c>
      <c r="Y581" s="4">
        <f>Y$5</f>
        <v>2294.2</v>
      </c>
    </row>
    <row r="582" spans="1:25" ht="12.75">
      <c r="A582" s="1" t="s">
        <v>19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27"/>
      <c r="U582" s="4"/>
      <c r="V582" s="4">
        <f>V$6</f>
        <v>649.362</v>
      </c>
      <c r="W582" s="4">
        <f>W$6</f>
        <v>734.9</v>
      </c>
      <c r="X582" s="4">
        <f>X$6</f>
        <v>825.705</v>
      </c>
      <c r="Y582" s="4">
        <f>Y$6</f>
        <v>895</v>
      </c>
    </row>
    <row r="583" spans="1:25" ht="12.75">
      <c r="A583" s="1" t="s">
        <v>20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27"/>
      <c r="U583" s="4"/>
      <c r="V583" s="4">
        <f>V$7</f>
        <v>206.1</v>
      </c>
      <c r="W583" s="4">
        <f>W$7</f>
        <v>171</v>
      </c>
      <c r="X583" s="4">
        <f>X$7</f>
        <v>153.076</v>
      </c>
      <c r="Y583" s="4">
        <f>Y$7</f>
        <v>160.2</v>
      </c>
    </row>
    <row r="584" spans="1:25" ht="12.75">
      <c r="A584" s="1" t="s">
        <v>112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27"/>
      <c r="U584" s="4"/>
      <c r="V584" s="4">
        <f>V$8</f>
        <v>1007.5379999999999</v>
      </c>
      <c r="W584" s="4">
        <f>W$8</f>
        <v>1105</v>
      </c>
      <c r="X584" s="4">
        <f>X$8</f>
        <v>1178.856</v>
      </c>
      <c r="Y584" s="4">
        <f>Y$8</f>
        <v>1237</v>
      </c>
    </row>
    <row r="585" spans="1:25" ht="12.75">
      <c r="A585" s="18" t="s">
        <v>21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27"/>
      <c r="U585" s="4"/>
      <c r="V585" s="4">
        <f>V$9</f>
        <v>127.20000000000005</v>
      </c>
      <c r="W585" s="4">
        <f>W$9</f>
        <v>-157.6</v>
      </c>
      <c r="X585" s="4">
        <f>X$9</f>
        <v>-375.295</v>
      </c>
      <c r="Y585" s="4">
        <f>Y$9</f>
        <v>-412.1</v>
      </c>
    </row>
    <row r="586" spans="1:25" ht="12.75">
      <c r="A586" s="23" t="s">
        <v>124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27"/>
      <c r="U586" s="4"/>
      <c r="V586" s="4">
        <f>V580-V584</f>
        <v>982.6620000000001</v>
      </c>
      <c r="W586" s="4">
        <f>W580-W584</f>
        <v>748.2</v>
      </c>
      <c r="X586" s="4">
        <f>X580-X584</f>
        <v>603.4860000000001</v>
      </c>
      <c r="Y586" s="4">
        <f>Y580-Y584</f>
        <v>643.0999999999999</v>
      </c>
    </row>
    <row r="587" spans="1:25" ht="12.75">
      <c r="A587" s="2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27"/>
      <c r="U587" s="4"/>
      <c r="V587" s="4"/>
      <c r="W587" s="4"/>
      <c r="X587" s="4"/>
      <c r="Y587" s="4"/>
    </row>
    <row r="588" spans="1:25" ht="12.75">
      <c r="A588" s="18" t="s">
        <v>107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27"/>
      <c r="U588" s="4"/>
      <c r="V588" s="4">
        <f>V580-V576</f>
        <v>-75.993242368236</v>
      </c>
      <c r="W588" s="4">
        <f>W580-W576</f>
        <v>-308.24115584511196</v>
      </c>
      <c r="X588" s="4">
        <f>X580-X576</f>
        <v>-381.2428781947892</v>
      </c>
      <c r="Y588" s="4">
        <f>Y580-Y576</f>
        <v>-307.82057449579224</v>
      </c>
    </row>
    <row r="589" spans="1:25" ht="12.75">
      <c r="A589" s="24" t="s">
        <v>118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27"/>
      <c r="U589" s="4"/>
      <c r="V589" s="4">
        <f>V584-V577</f>
        <v>-5.841000000000122</v>
      </c>
      <c r="W589" s="4">
        <f>W584-W577</f>
        <v>22.807999999999993</v>
      </c>
      <c r="X589" s="4">
        <f>X584-X577</f>
        <v>25.93100000000004</v>
      </c>
      <c r="Y589" s="4">
        <f>Y584-Y577</f>
        <v>6.329999999999927</v>
      </c>
    </row>
    <row r="590" spans="1:25" ht="12.75">
      <c r="A590" s="24" t="s">
        <v>125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27"/>
      <c r="U590" s="4"/>
      <c r="V590" s="4">
        <f>V588-V589</f>
        <v>-70.15224236823587</v>
      </c>
      <c r="W590" s="4">
        <f>W588-W589</f>
        <v>-331.04915584511195</v>
      </c>
      <c r="X590" s="4">
        <f>X588-X589</f>
        <v>-407.17387819478927</v>
      </c>
      <c r="Y590" s="4">
        <f>Y588-Y589</f>
        <v>-314.15057449579217</v>
      </c>
    </row>
    <row r="591" ht="12.75">
      <c r="T591" s="27"/>
    </row>
    <row r="592" spans="1:25" ht="12.75">
      <c r="A592" s="10" t="s">
        <v>77</v>
      </c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>
      <c r="A593" s="23" t="s">
        <v>109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29">
        <v>1983</v>
      </c>
      <c r="X593" s="29">
        <v>2070</v>
      </c>
      <c r="Y593" s="29">
        <v>2206</v>
      </c>
    </row>
    <row r="594" spans="1:25" ht="12.75">
      <c r="A594" s="24" t="s">
        <v>108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29">
        <v>2003</v>
      </c>
      <c r="X594" s="29">
        <v>2085</v>
      </c>
      <c r="Y594" s="29">
        <v>2152</v>
      </c>
    </row>
    <row r="595" spans="1:25" ht="12.75">
      <c r="A595" s="1" t="s">
        <v>9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29">
        <v>733</v>
      </c>
      <c r="X595" s="29">
        <v>764</v>
      </c>
      <c r="Y595" s="29">
        <v>784</v>
      </c>
    </row>
    <row r="596" spans="1:25" ht="12.75">
      <c r="A596" s="1" t="s">
        <v>10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29">
        <v>170</v>
      </c>
      <c r="X596" s="29">
        <v>174</v>
      </c>
      <c r="Y596" s="29">
        <v>188</v>
      </c>
    </row>
    <row r="597" spans="1:25" ht="12.75">
      <c r="A597" s="1" t="s">
        <v>11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28"/>
      <c r="W597" s="4">
        <f>W594-W595-W596</f>
        <v>1100</v>
      </c>
      <c r="X597" s="4">
        <f>X594-X595-X596</f>
        <v>1147</v>
      </c>
      <c r="Y597" s="4">
        <f>Y594-Y595-Y596</f>
        <v>1180</v>
      </c>
    </row>
    <row r="598" spans="1:25" ht="12.75">
      <c r="A598" s="1" t="s">
        <v>12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28"/>
      <c r="W598" s="4">
        <f>W593-W594</f>
        <v>-20</v>
      </c>
      <c r="X598" s="4">
        <f>X593-X594</f>
        <v>-15</v>
      </c>
      <c r="Y598" s="4">
        <f>Y593-Y594</f>
        <v>54</v>
      </c>
    </row>
    <row r="599" spans="1:25" ht="12.75">
      <c r="A599" s="24" t="s">
        <v>121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28"/>
      <c r="W599" s="4">
        <f>W593-W597</f>
        <v>883</v>
      </c>
      <c r="X599" s="4">
        <f>X593-X597</f>
        <v>923</v>
      </c>
      <c r="Y599" s="4">
        <f>Y593-Y597</f>
        <v>1026</v>
      </c>
    </row>
    <row r="600" spans="1:25" ht="12.75">
      <c r="A600" s="2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28"/>
      <c r="W600" s="4"/>
      <c r="X600" s="4"/>
      <c r="Y600" s="4"/>
    </row>
    <row r="601" spans="1:25" ht="12.75">
      <c r="A601" s="18" t="s">
        <v>13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28"/>
      <c r="W601" s="4">
        <f>'Revenue Legislation'!W57</f>
        <v>-42.9409746024468</v>
      </c>
      <c r="X601" s="4">
        <f>'Revenue Legislation'!X57</f>
        <v>-93.16954642418366</v>
      </c>
      <c r="Y601" s="4">
        <f>'Revenue Legislation'!Y57</f>
        <v>-161.90585055929242</v>
      </c>
    </row>
    <row r="602" spans="1:25" ht="12.75">
      <c r="A602" s="1" t="s">
        <v>14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28"/>
      <c r="W602" s="4">
        <f>'Mandatory Outlay Legislation'!W55</f>
        <v>9.745</v>
      </c>
      <c r="X602" s="4">
        <f>'Mandatory Outlay Legislation'!X55</f>
        <v>31.525</v>
      </c>
      <c r="Y602" s="4">
        <f>'Mandatory Outlay Legislation'!Y55</f>
        <v>36.964000000000006</v>
      </c>
    </row>
    <row r="603" spans="1:25" ht="12.75">
      <c r="A603" s="24" t="s">
        <v>122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28"/>
      <c r="W603" s="4">
        <f>W601-W602</f>
        <v>-52.6859746024468</v>
      </c>
      <c r="X603" s="4">
        <f>X601-X602</f>
        <v>-124.69454642418367</v>
      </c>
      <c r="Y603" s="4">
        <f>Y601-Y602</f>
        <v>-198.86985055929242</v>
      </c>
    </row>
    <row r="604" spans="1:25" ht="12.75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28"/>
      <c r="W604" s="4"/>
      <c r="X604" s="4"/>
      <c r="Y604" s="4"/>
    </row>
    <row r="605" spans="1:25" ht="12.75">
      <c r="A605" s="18" t="s">
        <v>15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28"/>
      <c r="W605" s="4">
        <f>W593+W601</f>
        <v>1940.0590253975531</v>
      </c>
      <c r="X605" s="4">
        <f>X593+X601</f>
        <v>1976.8304535758164</v>
      </c>
      <c r="Y605" s="4">
        <f>Y593+Y601</f>
        <v>2044.0941494407075</v>
      </c>
    </row>
    <row r="606" spans="1:25" ht="12.75">
      <c r="A606" s="1" t="s">
        <v>16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28"/>
      <c r="W606" s="4">
        <f>W597+W602</f>
        <v>1109.745</v>
      </c>
      <c r="X606" s="4">
        <f>X597+X602</f>
        <v>1178.525</v>
      </c>
      <c r="Y606" s="4">
        <f>Y597+Y602</f>
        <v>1216.964</v>
      </c>
    </row>
    <row r="607" spans="1:25" ht="12.75">
      <c r="A607" s="24" t="s">
        <v>123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28"/>
      <c r="W607" s="4">
        <f>W605-W606</f>
        <v>830.3140253975532</v>
      </c>
      <c r="X607" s="4">
        <f>X605-X606</f>
        <v>798.3054535758163</v>
      </c>
      <c r="Y607" s="4">
        <f>Y605-Y606</f>
        <v>827.1301494407076</v>
      </c>
    </row>
    <row r="608" spans="1:25" ht="12.75">
      <c r="A608" s="2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28"/>
      <c r="W608" s="4"/>
      <c r="X608" s="4"/>
      <c r="Y608" s="4"/>
    </row>
    <row r="609" spans="1:25" ht="12.75">
      <c r="A609" s="18" t="s">
        <v>17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28"/>
      <c r="W609" s="4">
        <f>W$4</f>
        <v>1853.2</v>
      </c>
      <c r="X609" s="4">
        <f>X$4</f>
        <v>1782.342</v>
      </c>
      <c r="Y609" s="4">
        <f>Y$4</f>
        <v>1880.1</v>
      </c>
    </row>
    <row r="610" spans="1:25" ht="12.75">
      <c r="A610" s="1" t="s">
        <v>18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28"/>
      <c r="W610" s="4">
        <f>W$5</f>
        <v>2010.8</v>
      </c>
      <c r="X610" s="4">
        <f>X$5</f>
        <v>2157.637</v>
      </c>
      <c r="Y610" s="4">
        <f>Y$5</f>
        <v>2294.2</v>
      </c>
    </row>
    <row r="611" spans="1:25" ht="12.75">
      <c r="A611" s="1" t="s">
        <v>19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28"/>
      <c r="W611" s="4">
        <f>W$6</f>
        <v>734.9</v>
      </c>
      <c r="X611" s="4">
        <f>X$6</f>
        <v>825.705</v>
      </c>
      <c r="Y611" s="4">
        <f>Y$6</f>
        <v>895</v>
      </c>
    </row>
    <row r="612" spans="1:25" ht="12.75">
      <c r="A612" s="1" t="s">
        <v>20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28"/>
      <c r="W612" s="4">
        <f>W$7</f>
        <v>171</v>
      </c>
      <c r="X612" s="4">
        <f>X$7</f>
        <v>153.076</v>
      </c>
      <c r="Y612" s="4">
        <f>Y$7</f>
        <v>160.2</v>
      </c>
    </row>
    <row r="613" spans="1:25" ht="12.75">
      <c r="A613" s="1" t="s">
        <v>112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28"/>
      <c r="W613" s="4">
        <f>W$8</f>
        <v>1105</v>
      </c>
      <c r="X613" s="4">
        <f>X$8</f>
        <v>1178.856</v>
      </c>
      <c r="Y613" s="4">
        <f>Y$8</f>
        <v>1237</v>
      </c>
    </row>
    <row r="614" spans="1:25" ht="12.75">
      <c r="A614" s="18" t="s">
        <v>21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28"/>
      <c r="W614" s="4">
        <f>W$9</f>
        <v>-157.6</v>
      </c>
      <c r="X614" s="4">
        <f>X$9</f>
        <v>-375.295</v>
      </c>
      <c r="Y614" s="4">
        <f>Y$9</f>
        <v>-412.1</v>
      </c>
    </row>
    <row r="615" spans="1:25" ht="12.75">
      <c r="A615" s="23" t="s">
        <v>124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28"/>
      <c r="W615" s="4">
        <f>W609-W613</f>
        <v>748.2</v>
      </c>
      <c r="X615" s="4">
        <f>X609-X613</f>
        <v>603.4860000000001</v>
      </c>
      <c r="Y615" s="4">
        <f>Y609-Y613</f>
        <v>643.0999999999999</v>
      </c>
    </row>
    <row r="616" spans="1:25" ht="12.75">
      <c r="A616" s="2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28"/>
      <c r="W616" s="4"/>
      <c r="X616" s="4"/>
      <c r="Y616" s="4"/>
    </row>
    <row r="617" spans="1:25" ht="12.75">
      <c r="A617" s="18" t="s">
        <v>107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28"/>
      <c r="W617" s="4">
        <f>W609-W605</f>
        <v>-86.85902539755307</v>
      </c>
      <c r="X617" s="4">
        <f>X609-X605</f>
        <v>-194.48845357581627</v>
      </c>
      <c r="Y617" s="4">
        <f>Y609-Y605</f>
        <v>-163.9941494407076</v>
      </c>
    </row>
    <row r="618" spans="1:25" ht="13.5" customHeight="1">
      <c r="A618" s="24" t="s">
        <v>118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28"/>
      <c r="W618" s="4">
        <f>W613-W606</f>
        <v>-4.744999999999891</v>
      </c>
      <c r="X618" s="4">
        <f>X613-X606</f>
        <v>0.3309999999999036</v>
      </c>
      <c r="Y618" s="4">
        <f>Y613-Y606</f>
        <v>20.036000000000058</v>
      </c>
    </row>
    <row r="619" spans="1:25" ht="13.5" customHeight="1">
      <c r="A619" s="24" t="s">
        <v>125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28"/>
      <c r="W619" s="4">
        <f>W617-W618</f>
        <v>-82.11402539755318</v>
      </c>
      <c r="X619" s="4">
        <f>X617-X618</f>
        <v>-194.81945357581617</v>
      </c>
      <c r="Y619" s="4">
        <f>Y617-Y618</f>
        <v>-184.03014944070765</v>
      </c>
    </row>
    <row r="620" ht="12.75">
      <c r="V620" s="28"/>
    </row>
    <row r="621" spans="1:25" ht="12.75">
      <c r="A621" s="10" t="s">
        <v>78</v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>
      <c r="A622" s="23" t="s">
        <v>110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21"/>
      <c r="W622" s="30"/>
      <c r="X622" s="21">
        <v>1922</v>
      </c>
      <c r="Y622" s="21">
        <v>2054</v>
      </c>
    </row>
    <row r="623" spans="1:25" ht="12.75">
      <c r="A623" s="24" t="s">
        <v>111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21"/>
      <c r="W623" s="30"/>
      <c r="X623" s="21">
        <v>2121</v>
      </c>
      <c r="Y623" s="21">
        <v>2199</v>
      </c>
    </row>
    <row r="624" spans="1:25" ht="12.75">
      <c r="A624" s="1" t="s">
        <v>9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21"/>
      <c r="W624" s="30"/>
      <c r="X624" s="21">
        <v>792</v>
      </c>
      <c r="Y624" s="21">
        <v>817</v>
      </c>
    </row>
    <row r="625" spans="1:25" ht="12.75">
      <c r="A625" s="1" t="s">
        <v>10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21"/>
      <c r="W625" s="30"/>
      <c r="X625" s="21">
        <v>157</v>
      </c>
      <c r="Y625" s="21">
        <v>165</v>
      </c>
    </row>
    <row r="626" spans="1:25" ht="12.75">
      <c r="A626" s="1" t="s">
        <v>11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30"/>
      <c r="X626" s="4">
        <f>X623-X624-X625</f>
        <v>1172</v>
      </c>
      <c r="Y626" s="21">
        <v>1218</v>
      </c>
    </row>
    <row r="627" spans="1:25" ht="12.75">
      <c r="A627" s="1" t="s">
        <v>12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30"/>
      <c r="X627" s="4">
        <f>X622-X623</f>
        <v>-199</v>
      </c>
      <c r="Y627" s="4">
        <f>Y622-Y623</f>
        <v>-145</v>
      </c>
    </row>
    <row r="628" spans="1:25" ht="12.75">
      <c r="A628" s="24" t="s">
        <v>121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30"/>
      <c r="X628" s="4">
        <f>X622-X626</f>
        <v>750</v>
      </c>
      <c r="Y628" s="4">
        <f>Y622-Y626</f>
        <v>836</v>
      </c>
    </row>
    <row r="629" spans="1:25" ht="12.75">
      <c r="A629" s="2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30"/>
      <c r="X629" s="4"/>
      <c r="Y629" s="4"/>
    </row>
    <row r="630" spans="1:25" ht="12.75">
      <c r="A630" s="18" t="s">
        <v>13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30"/>
      <c r="X630" s="4">
        <f>'Revenue Legislation'!X58</f>
        <v>-53.106791961253066</v>
      </c>
      <c r="Y630" s="4">
        <f>'Revenue Legislation'!Y58</f>
        <v>-132.19599461163628</v>
      </c>
    </row>
    <row r="631" spans="1:25" ht="12.75">
      <c r="A631" s="1" t="s">
        <v>14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30"/>
      <c r="X631" s="4">
        <f>'Mandatory Outlay Legislation'!X56</f>
        <v>16.352</v>
      </c>
      <c r="Y631" s="4">
        <f>'Mandatory Outlay Legislation'!Y56</f>
        <v>25.271000000000004</v>
      </c>
    </row>
    <row r="632" spans="1:25" ht="12.75">
      <c r="A632" s="24" t="s">
        <v>122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30"/>
      <c r="X632" s="4">
        <f>X630-X631</f>
        <v>-69.45879196125307</v>
      </c>
      <c r="Y632" s="4">
        <f>Y630-Y631</f>
        <v>-157.4669946116363</v>
      </c>
    </row>
    <row r="633" spans="1:25" ht="12.75">
      <c r="A633" s="2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30"/>
      <c r="X633" s="4"/>
      <c r="Y633" s="4"/>
    </row>
    <row r="634" spans="1:25" ht="12.75">
      <c r="A634" s="18" t="s">
        <v>15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30"/>
      <c r="X634" s="4">
        <f>X622+X630</f>
        <v>1868.893208038747</v>
      </c>
      <c r="Y634" s="4">
        <f>Y622+Y630</f>
        <v>1921.8040053883637</v>
      </c>
    </row>
    <row r="635" spans="1:25" ht="12.75">
      <c r="A635" s="1" t="s">
        <v>16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30"/>
      <c r="X635" s="4">
        <f>X626+X631</f>
        <v>1188.352</v>
      </c>
      <c r="Y635" s="4">
        <f>Y626+Y631</f>
        <v>1243.271</v>
      </c>
    </row>
    <row r="636" spans="1:25" ht="12.75">
      <c r="A636" s="24" t="s">
        <v>123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30"/>
      <c r="X636" s="4">
        <f>X634-X635</f>
        <v>680.5412080387468</v>
      </c>
      <c r="Y636" s="4">
        <f>Y634-Y635</f>
        <v>678.5330053883638</v>
      </c>
    </row>
    <row r="637" spans="1:25" ht="12.75">
      <c r="A637" s="2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30"/>
      <c r="X637" s="4"/>
      <c r="Y637" s="4"/>
    </row>
    <row r="638" spans="1:25" ht="12.75">
      <c r="A638" s="18" t="s">
        <v>17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30"/>
      <c r="X638" s="4">
        <f>X$4</f>
        <v>1782.342</v>
      </c>
      <c r="Y638" s="4">
        <f>Y$4</f>
        <v>1880.1</v>
      </c>
    </row>
    <row r="639" spans="1:25" ht="12.75">
      <c r="A639" s="1" t="s">
        <v>18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30"/>
      <c r="X639" s="4">
        <f>X$5</f>
        <v>2157.637</v>
      </c>
      <c r="Y639" s="4">
        <f>Y$5</f>
        <v>2294.2</v>
      </c>
    </row>
    <row r="640" spans="1:25" ht="12.75">
      <c r="A640" s="1" t="s">
        <v>19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30"/>
      <c r="X640" s="4">
        <f>X$6</f>
        <v>825.705</v>
      </c>
      <c r="Y640" s="4">
        <f>Y$6</f>
        <v>895</v>
      </c>
    </row>
    <row r="641" spans="1:25" ht="12.75">
      <c r="A641" s="1" t="s">
        <v>20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30"/>
      <c r="X641" s="4">
        <f>X$7</f>
        <v>153.076</v>
      </c>
      <c r="Y641" s="4">
        <f>Y$7</f>
        <v>160.2</v>
      </c>
    </row>
    <row r="642" spans="1:25" ht="12.75">
      <c r="A642" s="1" t="s">
        <v>112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30"/>
      <c r="X642" s="4">
        <f>X$8</f>
        <v>1178.856</v>
      </c>
      <c r="Y642" s="4">
        <f>Y$8</f>
        <v>1237</v>
      </c>
    </row>
    <row r="643" spans="1:25" ht="12.75">
      <c r="A643" s="18" t="s">
        <v>21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30"/>
      <c r="X643" s="4">
        <f>X$9</f>
        <v>-375.295</v>
      </c>
      <c r="Y643" s="4">
        <f>Y$9</f>
        <v>-412.1</v>
      </c>
    </row>
    <row r="644" spans="1:25" ht="12.75">
      <c r="A644" s="23" t="s">
        <v>124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30"/>
      <c r="X644" s="4">
        <f>X638-X642</f>
        <v>603.4860000000001</v>
      </c>
      <c r="Y644" s="4">
        <f>Y638-Y642</f>
        <v>643.0999999999999</v>
      </c>
    </row>
    <row r="645" spans="1:25" ht="12.75">
      <c r="A645" s="2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30"/>
      <c r="X645" s="4"/>
      <c r="Y645" s="4"/>
    </row>
    <row r="646" spans="1:25" ht="12.75">
      <c r="A646" s="18" t="s">
        <v>107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30"/>
      <c r="X646" s="4">
        <f>X638-X634</f>
        <v>-86.55120803874684</v>
      </c>
      <c r="Y646" s="4">
        <f>Y638-Y634</f>
        <v>-41.70400538836384</v>
      </c>
    </row>
    <row r="647" spans="1:25" ht="12.75">
      <c r="A647" s="24" t="s">
        <v>118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30"/>
      <c r="X647" s="4">
        <f>X642-X635</f>
        <v>-9.496000000000095</v>
      </c>
      <c r="Y647" s="4">
        <f>Y642-Y635</f>
        <v>-6.270999999999958</v>
      </c>
    </row>
    <row r="648" spans="1:256" ht="12.75">
      <c r="A648" s="24" t="s">
        <v>125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30"/>
      <c r="X648" s="4">
        <f>X646-X647</f>
        <v>-77.05520803874674</v>
      </c>
      <c r="Y648" s="4">
        <f>Y646-Y647</f>
        <v>-35.43300538836388</v>
      </c>
      <c r="IV648" s="4"/>
    </row>
    <row r="649" ht="12.75">
      <c r="W649" s="30"/>
    </row>
    <row r="650" spans="1:25" ht="12.75">
      <c r="A650" s="25" t="s">
        <v>87</v>
      </c>
      <c r="B650" s="12"/>
      <c r="C650" s="12" t="s">
        <v>82</v>
      </c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3"/>
      <c r="Y650" s="13"/>
    </row>
    <row r="651" spans="1:25" ht="12.75">
      <c r="A651" s="23" t="s">
        <v>116</v>
      </c>
      <c r="Y651" s="21">
        <v>1817</v>
      </c>
    </row>
    <row r="652" spans="1:25" ht="12.75">
      <c r="A652" s="24" t="s">
        <v>117</v>
      </c>
      <c r="Y652" s="21">
        <v>2294</v>
      </c>
    </row>
    <row r="653" spans="1:25" ht="12.75">
      <c r="A653" s="1" t="s">
        <v>9</v>
      </c>
      <c r="Y653" s="21">
        <v>896</v>
      </c>
    </row>
    <row r="654" spans="1:25" ht="12.75">
      <c r="A654" s="1" t="s">
        <v>10</v>
      </c>
      <c r="Y654" s="21">
        <v>156</v>
      </c>
    </row>
    <row r="655" spans="1:25" ht="12.75">
      <c r="A655" s="1" t="s">
        <v>11</v>
      </c>
      <c r="Y655" s="4">
        <f>Y652-Y653-Y654</f>
        <v>1242</v>
      </c>
    </row>
    <row r="656" spans="1:25" ht="12.75">
      <c r="A656" s="1" t="s">
        <v>12</v>
      </c>
      <c r="Y656" s="4">
        <f>Y651-Y652</f>
        <v>-477</v>
      </c>
    </row>
    <row r="657" spans="1:25" ht="12.75">
      <c r="A657" s="24" t="s">
        <v>121</v>
      </c>
      <c r="Y657" s="4">
        <f>Y651-Y655</f>
        <v>575</v>
      </c>
    </row>
    <row r="658" spans="1:25" ht="12.75">
      <c r="A658" s="24"/>
      <c r="Y658" s="4"/>
    </row>
    <row r="659" spans="1:25" ht="12.75">
      <c r="A659" s="18" t="s">
        <v>13</v>
      </c>
      <c r="Y659" s="4">
        <f>'Revenue Legislation'!Y59</f>
        <v>3.34</v>
      </c>
    </row>
    <row r="660" spans="1:25" ht="12.75">
      <c r="A660" s="1" t="s">
        <v>14</v>
      </c>
      <c r="Y660" s="4">
        <f>'Mandatory Outlay Legislation'!Y57</f>
        <v>0.065</v>
      </c>
    </row>
    <row r="661" spans="1:25" ht="12.75">
      <c r="A661" s="24" t="s">
        <v>122</v>
      </c>
      <c r="Y661" s="4">
        <f>Y659-Y660</f>
        <v>3.275</v>
      </c>
    </row>
    <row r="662" spans="1:25" ht="12.75">
      <c r="A662" s="24"/>
      <c r="Y662" s="4"/>
    </row>
    <row r="663" spans="1:25" ht="12.75">
      <c r="A663" s="18" t="s">
        <v>15</v>
      </c>
      <c r="Y663" s="4">
        <f>Y651+Y659</f>
        <v>1820.34</v>
      </c>
    </row>
    <row r="664" spans="1:25" ht="12.75">
      <c r="A664" s="1" t="s">
        <v>16</v>
      </c>
      <c r="Y664" s="4">
        <f>Y655+Y660</f>
        <v>1242.065</v>
      </c>
    </row>
    <row r="665" spans="1:25" ht="12.75">
      <c r="A665" s="24" t="s">
        <v>123</v>
      </c>
      <c r="Y665" s="4">
        <f>Y663-Y664</f>
        <v>578.2749999999999</v>
      </c>
    </row>
    <row r="666" spans="1:25" ht="12.75">
      <c r="A666" s="1"/>
      <c r="Y666" s="4"/>
    </row>
    <row r="667" spans="1:25" ht="12.75">
      <c r="A667" s="18" t="s">
        <v>17</v>
      </c>
      <c r="Y667" s="4">
        <f>Y$4</f>
        <v>1880.1</v>
      </c>
    </row>
    <row r="668" spans="1:25" ht="12.75">
      <c r="A668" s="1" t="s">
        <v>18</v>
      </c>
      <c r="Y668" s="4">
        <f>Y$5</f>
        <v>2294.2</v>
      </c>
    </row>
    <row r="669" spans="1:25" ht="12.75">
      <c r="A669" s="1" t="s">
        <v>19</v>
      </c>
      <c r="Y669" s="4">
        <f>Y$6</f>
        <v>895</v>
      </c>
    </row>
    <row r="670" spans="1:25" ht="12.75">
      <c r="A670" s="1" t="s">
        <v>20</v>
      </c>
      <c r="Y670" s="4">
        <f>Y$7</f>
        <v>160.2</v>
      </c>
    </row>
    <row r="671" spans="1:25" ht="12.75">
      <c r="A671" s="1" t="s">
        <v>112</v>
      </c>
      <c r="Y671" s="4">
        <f>Y$8</f>
        <v>1237</v>
      </c>
    </row>
    <row r="672" spans="1:25" ht="12.75">
      <c r="A672" s="18" t="s">
        <v>21</v>
      </c>
      <c r="Y672" s="4">
        <f>Y$9</f>
        <v>-412.1</v>
      </c>
    </row>
    <row r="673" spans="1:25" ht="12.75">
      <c r="A673" s="23" t="s">
        <v>124</v>
      </c>
      <c r="Y673" s="4">
        <f>Y667-Y671</f>
        <v>643.0999999999999</v>
      </c>
    </row>
    <row r="674" spans="1:25" ht="12.75">
      <c r="A674" s="23"/>
      <c r="Y674" s="4"/>
    </row>
    <row r="675" spans="1:25" ht="12.75">
      <c r="A675" s="18" t="s">
        <v>107</v>
      </c>
      <c r="Y675" s="4">
        <f>Y667-Y663</f>
        <v>59.75999999999999</v>
      </c>
    </row>
    <row r="676" spans="1:25" ht="12.75">
      <c r="A676" s="24" t="s">
        <v>118</v>
      </c>
      <c r="Y676" s="4">
        <f>Y671-Y664</f>
        <v>-5.065000000000055</v>
      </c>
    </row>
    <row r="677" spans="1:25" ht="12.75">
      <c r="A677" s="24" t="s">
        <v>125</v>
      </c>
      <c r="Y677" s="94">
        <f>Y675-Y676</f>
        <v>64.82500000000005</v>
      </c>
    </row>
    <row r="678" ht="12.75">
      <c r="A678" s="24"/>
    </row>
    <row r="679" spans="1:25" ht="12.75">
      <c r="A679" s="25" t="s">
        <v>88</v>
      </c>
      <c r="B679" s="12"/>
      <c r="C679" s="12" t="s">
        <v>82</v>
      </c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3"/>
      <c r="Y679" s="13"/>
    </row>
    <row r="680" spans="1:24" ht="12.75">
      <c r="A680" s="23" t="s">
        <v>116</v>
      </c>
      <c r="X680" s="31"/>
    </row>
    <row r="681" spans="1:24" ht="12.75">
      <c r="A681" s="24" t="s">
        <v>117</v>
      </c>
      <c r="X681" s="31"/>
    </row>
    <row r="682" spans="1:24" ht="12.75">
      <c r="A682" s="1" t="s">
        <v>9</v>
      </c>
      <c r="X682" s="31"/>
    </row>
    <row r="683" spans="1:24" ht="12.75">
      <c r="A683" s="1" t="s">
        <v>10</v>
      </c>
      <c r="X683" s="31"/>
    </row>
    <row r="684" spans="1:24" ht="12.75">
      <c r="A684" s="1" t="s">
        <v>11</v>
      </c>
      <c r="X684" s="31"/>
    </row>
    <row r="685" spans="1:24" ht="12.75">
      <c r="A685" s="1" t="s">
        <v>12</v>
      </c>
      <c r="X685" s="31"/>
    </row>
    <row r="686" spans="1:24" ht="12.75">
      <c r="A686" s="24" t="s">
        <v>121</v>
      </c>
      <c r="X686" s="31"/>
    </row>
    <row r="687" spans="1:24" ht="12.75">
      <c r="A687" s="24"/>
      <c r="X687" s="31"/>
    </row>
    <row r="688" spans="1:24" ht="12.75">
      <c r="A688" s="18" t="s">
        <v>13</v>
      </c>
      <c r="X688" s="31"/>
    </row>
    <row r="689" spans="1:24" ht="12.75">
      <c r="A689" s="1" t="s">
        <v>14</v>
      </c>
      <c r="X689" s="31"/>
    </row>
    <row r="690" spans="1:24" ht="12.75">
      <c r="A690" s="24" t="s">
        <v>122</v>
      </c>
      <c r="X690" s="31"/>
    </row>
    <row r="691" spans="1:24" ht="12.75">
      <c r="A691" s="24"/>
      <c r="X691" s="31"/>
    </row>
    <row r="692" ht="12.75">
      <c r="A692" s="18" t="s">
        <v>15</v>
      </c>
    </row>
    <row r="693" ht="12.75">
      <c r="A693" s="1" t="s">
        <v>16</v>
      </c>
    </row>
    <row r="694" ht="12.75">
      <c r="A694" s="24" t="s">
        <v>123</v>
      </c>
    </row>
    <row r="695" ht="12.75">
      <c r="A695" s="24"/>
    </row>
    <row r="696" ht="12.75">
      <c r="A696" s="18" t="s">
        <v>17</v>
      </c>
    </row>
    <row r="697" ht="12.75">
      <c r="A697" s="1" t="s">
        <v>18</v>
      </c>
    </row>
    <row r="698" ht="12.75">
      <c r="A698" s="1" t="s">
        <v>19</v>
      </c>
    </row>
    <row r="699" ht="12.75">
      <c r="A699" s="1" t="s">
        <v>20</v>
      </c>
    </row>
    <row r="700" ht="12.75">
      <c r="A700" s="1" t="s">
        <v>112</v>
      </c>
    </row>
    <row r="701" ht="12.75">
      <c r="A701" s="18" t="s">
        <v>21</v>
      </c>
    </row>
    <row r="702" ht="12.75">
      <c r="A702" s="23" t="s">
        <v>124</v>
      </c>
    </row>
    <row r="703" ht="12.75">
      <c r="A703" s="23"/>
    </row>
    <row r="704" ht="12.75">
      <c r="A704" s="18" t="s">
        <v>107</v>
      </c>
    </row>
    <row r="705" ht="12.75">
      <c r="A705" s="24" t="s">
        <v>118</v>
      </c>
    </row>
    <row r="706" ht="12.75">
      <c r="A706" s="24" t="s">
        <v>125</v>
      </c>
    </row>
    <row r="708" spans="1:24" ht="12.75">
      <c r="A708" s="25"/>
      <c r="B708" s="36"/>
      <c r="C708" s="36" t="s">
        <v>82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1.8515625" style="29" customWidth="1"/>
    <col min="2" max="22" width="8.421875" style="29" customWidth="1"/>
    <col min="23" max="25" width="9.421875" style="29" customWidth="1"/>
    <col min="26" max="26" width="8.421875" style="29" customWidth="1"/>
    <col min="27" max="27" width="10.00390625" style="29" bestFit="1" customWidth="1"/>
    <col min="28" max="28" width="9.7109375" style="29" bestFit="1" customWidth="1"/>
    <col min="29" max="29" width="10.421875" style="29" bestFit="1" customWidth="1"/>
    <col min="30" max="35" width="8.421875" style="29" customWidth="1"/>
    <col min="36" max="36" width="21.140625" style="29" customWidth="1"/>
    <col min="37" max="16384" width="8.421875" style="29" customWidth="1"/>
  </cols>
  <sheetData>
    <row r="1" ht="17.25">
      <c r="A1" s="38" t="s">
        <v>135</v>
      </c>
    </row>
    <row r="2" spans="1:6" ht="12.75">
      <c r="A2" s="39" t="s">
        <v>119</v>
      </c>
      <c r="F2" s="39"/>
    </row>
    <row r="3" spans="1:36" ht="12.75">
      <c r="A3" s="40" t="s">
        <v>79</v>
      </c>
      <c r="B3" s="41"/>
      <c r="C3" s="42"/>
      <c r="D3" s="42" t="s">
        <v>80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8" customHeight="1">
      <c r="A4" s="43"/>
      <c r="B4" s="44">
        <v>1981</v>
      </c>
      <c r="C4" s="44">
        <v>1982</v>
      </c>
      <c r="D4" s="44">
        <v>1983</v>
      </c>
      <c r="E4" s="44">
        <v>1984</v>
      </c>
      <c r="F4" s="44">
        <v>1985</v>
      </c>
      <c r="G4" s="44">
        <v>1986</v>
      </c>
      <c r="H4" s="44">
        <v>1987</v>
      </c>
      <c r="I4" s="44">
        <v>1988</v>
      </c>
      <c r="J4" s="44">
        <v>1989</v>
      </c>
      <c r="K4" s="44">
        <v>1990</v>
      </c>
      <c r="L4" s="44">
        <v>1991</v>
      </c>
      <c r="M4" s="44">
        <v>1992</v>
      </c>
      <c r="N4" s="44">
        <v>1993</v>
      </c>
      <c r="O4" s="44">
        <v>1994</v>
      </c>
      <c r="P4" s="44">
        <v>1995</v>
      </c>
      <c r="Q4" s="44">
        <v>1996</v>
      </c>
      <c r="R4" s="44">
        <v>1997</v>
      </c>
      <c r="S4" s="44">
        <v>1998</v>
      </c>
      <c r="T4" s="44">
        <v>1999</v>
      </c>
      <c r="U4" s="44">
        <v>2000</v>
      </c>
      <c r="V4" s="44">
        <v>2001</v>
      </c>
      <c r="W4" s="44">
        <v>2002</v>
      </c>
      <c r="X4" s="44">
        <v>2003</v>
      </c>
      <c r="Y4" s="44">
        <v>2004</v>
      </c>
      <c r="Z4" s="44">
        <v>2005</v>
      </c>
      <c r="AA4" s="44">
        <v>2006</v>
      </c>
      <c r="AB4" s="44">
        <v>2007</v>
      </c>
      <c r="AC4" s="44">
        <v>2008</v>
      </c>
      <c r="AD4" s="44">
        <v>2009</v>
      </c>
      <c r="AE4" s="44">
        <v>2010</v>
      </c>
      <c r="AF4" s="44">
        <v>2011</v>
      </c>
      <c r="AG4" s="44">
        <v>2012</v>
      </c>
      <c r="AH4" s="44">
        <v>2013</v>
      </c>
      <c r="AI4" s="44">
        <v>2014</v>
      </c>
      <c r="AJ4" s="44" t="s">
        <v>81</v>
      </c>
    </row>
    <row r="5" spans="1:36" s="48" customFormat="1" ht="12.75">
      <c r="A5" s="45" t="s">
        <v>6</v>
      </c>
      <c r="B5" s="46">
        <v>0</v>
      </c>
      <c r="C5" s="46">
        <v>-39</v>
      </c>
      <c r="D5" s="46">
        <v>-77</v>
      </c>
      <c r="E5" s="46">
        <v>-110</v>
      </c>
      <c r="F5" s="46">
        <v>-147</v>
      </c>
      <c r="G5" s="46">
        <v>-197</v>
      </c>
      <c r="H5" s="46">
        <v>-240</v>
      </c>
      <c r="I5" s="46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3">
        <v>-810</v>
      </c>
    </row>
    <row r="6" spans="1:36" s="48" customFormat="1" ht="12.75">
      <c r="A6" s="45" t="s">
        <v>22</v>
      </c>
      <c r="B6" s="46"/>
      <c r="C6" s="46"/>
      <c r="D6" s="46">
        <v>0</v>
      </c>
      <c r="E6" s="46">
        <v>4</v>
      </c>
      <c r="F6" s="46">
        <v>7</v>
      </c>
      <c r="G6" s="46">
        <v>8</v>
      </c>
      <c r="H6" s="46">
        <v>10</v>
      </c>
      <c r="I6" s="46">
        <v>22</v>
      </c>
      <c r="J6" s="46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3">
        <v>51</v>
      </c>
    </row>
    <row r="7" spans="1:36" s="48" customFormat="1" ht="12.75">
      <c r="A7" s="49" t="s">
        <v>25</v>
      </c>
      <c r="D7" s="46"/>
      <c r="E7" s="46">
        <v>0.9</v>
      </c>
      <c r="F7" s="46">
        <v>10.297</v>
      </c>
      <c r="G7" s="46">
        <v>16.304000000000002</v>
      </c>
      <c r="H7" s="46">
        <v>22.275</v>
      </c>
      <c r="I7" s="46">
        <v>24.686999999999998</v>
      </c>
      <c r="J7" s="46">
        <v>26.701999999999998</v>
      </c>
      <c r="AJ7" s="43">
        <v>101.165</v>
      </c>
    </row>
    <row r="8" spans="1:36" ht="12.75">
      <c r="A8" s="50" t="s">
        <v>28</v>
      </c>
      <c r="B8" s="36"/>
      <c r="C8" s="36"/>
      <c r="D8" s="36"/>
      <c r="E8" s="36"/>
      <c r="F8" s="36">
        <v>-0.15</v>
      </c>
      <c r="G8" s="36">
        <v>0.79</v>
      </c>
      <c r="H8" s="36">
        <v>0.065</v>
      </c>
      <c r="I8" s="36">
        <v>0.314</v>
      </c>
      <c r="J8" s="36">
        <v>0.5</v>
      </c>
      <c r="K8" s="36">
        <v>0.7619999999999999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43">
        <v>2.281</v>
      </c>
    </row>
    <row r="9" spans="1:36" s="48" customFormat="1" ht="12.75">
      <c r="A9" s="49" t="s">
        <v>31</v>
      </c>
      <c r="F9" s="46"/>
      <c r="G9" s="46">
        <v>0.765</v>
      </c>
      <c r="H9" s="46">
        <v>19.565</v>
      </c>
      <c r="I9" s="46">
        <v>8.291000000000002</v>
      </c>
      <c r="J9" s="46">
        <v>-0.3440000000000003</v>
      </c>
      <c r="K9" s="46">
        <v>6.8039999999999985</v>
      </c>
      <c r="L9" s="46">
        <v>11.002</v>
      </c>
      <c r="AJ9" s="43">
        <v>46.083000000000006</v>
      </c>
    </row>
    <row r="10" spans="1:36" s="48" customFormat="1" ht="12.75">
      <c r="A10" s="49" t="s">
        <v>84</v>
      </c>
      <c r="G10" s="46"/>
      <c r="H10" s="46">
        <v>0.002</v>
      </c>
      <c r="I10" s="46">
        <v>10.558</v>
      </c>
      <c r="J10" s="46">
        <v>17.18</v>
      </c>
      <c r="K10" s="46">
        <v>18.445999999999994</v>
      </c>
      <c r="L10" s="46">
        <v>17.528999999999996</v>
      </c>
      <c r="M10" s="46">
        <v>13.899000000000001</v>
      </c>
      <c r="AJ10" s="43">
        <v>77.61399999999999</v>
      </c>
    </row>
    <row r="11" spans="1:36" s="48" customFormat="1" ht="12.75">
      <c r="A11" s="49" t="s">
        <v>37</v>
      </c>
      <c r="H11" s="46"/>
      <c r="I11" s="46">
        <v>0</v>
      </c>
      <c r="J11" s="46">
        <v>-0.316</v>
      </c>
      <c r="K11" s="46">
        <v>4.169</v>
      </c>
      <c r="L11" s="46">
        <v>5.260999999999999</v>
      </c>
      <c r="M11" s="46">
        <v>5.6209999999999996</v>
      </c>
      <c r="N11" s="46">
        <v>6.294</v>
      </c>
      <c r="AJ11" s="43">
        <v>21.029</v>
      </c>
    </row>
    <row r="12" spans="1:36" s="48" customFormat="1" ht="12.75">
      <c r="A12" s="49" t="s">
        <v>85</v>
      </c>
      <c r="I12" s="46"/>
      <c r="J12" s="46">
        <v>0.455</v>
      </c>
      <c r="K12" s="46">
        <v>-0.691</v>
      </c>
      <c r="L12" s="46">
        <v>-1.434</v>
      </c>
      <c r="M12" s="46">
        <v>-1.653</v>
      </c>
      <c r="N12" s="46">
        <v>-0.884</v>
      </c>
      <c r="O12" s="46">
        <v>-0.02999999999999984</v>
      </c>
      <c r="AJ12" s="43">
        <v>-4.237</v>
      </c>
    </row>
    <row r="13" spans="1:36" ht="12.75">
      <c r="A13" s="50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>
        <v>0</v>
      </c>
      <c r="L13" s="36">
        <v>17.806</v>
      </c>
      <c r="M13" s="36">
        <v>32.984</v>
      </c>
      <c r="N13" s="36">
        <v>31.878</v>
      </c>
      <c r="O13" s="36">
        <v>36.997</v>
      </c>
      <c r="P13" s="36">
        <v>38.722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43">
        <v>158.387</v>
      </c>
    </row>
    <row r="14" spans="1:36" s="48" customFormat="1" ht="12.75">
      <c r="A14" s="49" t="s">
        <v>45</v>
      </c>
      <c r="K14" s="46"/>
      <c r="L14" s="46">
        <v>-0.991</v>
      </c>
      <c r="M14" s="46">
        <v>2.4619999999999997</v>
      </c>
      <c r="N14" s="46">
        <v>-0.32</v>
      </c>
      <c r="O14" s="46">
        <v>-0.685</v>
      </c>
      <c r="P14" s="46">
        <v>-0.348</v>
      </c>
      <c r="Q14" s="46">
        <v>-0.29799999999999993</v>
      </c>
      <c r="AJ14" s="43">
        <v>-0.18</v>
      </c>
    </row>
    <row r="15" spans="1:36" s="48" customFormat="1" ht="12.75">
      <c r="A15" s="49" t="s">
        <v>48</v>
      </c>
      <c r="L15" s="46"/>
      <c r="M15" s="46">
        <v>-14.623999999999997</v>
      </c>
      <c r="N15" s="46">
        <v>-1.1020000000000008</v>
      </c>
      <c r="O15" s="46">
        <v>-0.8179999999999998</v>
      </c>
      <c r="P15" s="46">
        <v>-1.2890000000000001</v>
      </c>
      <c r="Q15" s="46">
        <v>-0.573</v>
      </c>
      <c r="R15" s="46">
        <v>-0.7270000000000001</v>
      </c>
      <c r="AJ15" s="43">
        <v>-19.133</v>
      </c>
    </row>
    <row r="16" spans="1:36" s="48" customFormat="1" ht="12.75">
      <c r="A16" s="49" t="s">
        <v>51</v>
      </c>
      <c r="M16" s="46"/>
      <c r="N16" s="46">
        <v>0</v>
      </c>
      <c r="O16" s="46">
        <v>26.265</v>
      </c>
      <c r="P16" s="46">
        <v>43.435</v>
      </c>
      <c r="Q16" s="46">
        <v>51.395</v>
      </c>
      <c r="R16" s="46">
        <v>60.58100000000001</v>
      </c>
      <c r="S16" s="46">
        <v>59.78699999999999</v>
      </c>
      <c r="AJ16" s="43">
        <v>241.46300000000002</v>
      </c>
    </row>
    <row r="17" spans="1:36" s="48" customFormat="1" ht="12.75">
      <c r="A17" s="49" t="s">
        <v>54</v>
      </c>
      <c r="N17" s="46"/>
      <c r="O17" s="46">
        <v>0</v>
      </c>
      <c r="P17" s="46">
        <v>0.533</v>
      </c>
      <c r="Q17" s="46">
        <v>-1.322</v>
      </c>
      <c r="R17" s="46">
        <v>-1.461</v>
      </c>
      <c r="S17" s="46">
        <v>-2.695</v>
      </c>
      <c r="T17" s="46">
        <v>-3.426</v>
      </c>
      <c r="AJ17" s="43">
        <v>-8.371</v>
      </c>
    </row>
    <row r="18" spans="1:36" ht="12.75">
      <c r="A18" s="50" t="s">
        <v>57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>
        <v>-0.248</v>
      </c>
      <c r="Q18" s="36">
        <v>-0.7720000000000005</v>
      </c>
      <c r="R18" s="36">
        <v>-3.1</v>
      </c>
      <c r="S18" s="36">
        <v>-2.4629999999999996</v>
      </c>
      <c r="T18" s="36">
        <v>-2.079</v>
      </c>
      <c r="U18" s="36">
        <v>-1.7920000000000007</v>
      </c>
      <c r="V18" s="36">
        <v>-1.4897970000000007</v>
      </c>
      <c r="W18" s="36">
        <v>-1.6467969999999996</v>
      </c>
      <c r="X18" s="36">
        <v>1.3522030000000003</v>
      </c>
      <c r="Y18" s="36">
        <v>0.6829999999999996</v>
      </c>
      <c r="Z18" s="36">
        <v>-0.09299999999999997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43">
        <v>-11.648391</v>
      </c>
    </row>
    <row r="19" spans="1:36" s="48" customFormat="1" ht="12.75">
      <c r="A19" s="51" t="s">
        <v>86</v>
      </c>
      <c r="P19" s="46"/>
      <c r="Q19" s="46">
        <v>0.063</v>
      </c>
      <c r="R19" s="46">
        <v>0.875</v>
      </c>
      <c r="S19" s="46">
        <v>-0.452</v>
      </c>
      <c r="T19" s="46">
        <v>0.46899999999999975</v>
      </c>
      <c r="U19" s="46">
        <v>0.6819999999999999</v>
      </c>
      <c r="V19" s="46">
        <v>0.20299999999999996</v>
      </c>
      <c r="W19" s="46">
        <v>0.3409999999999999</v>
      </c>
      <c r="X19" s="46">
        <v>0.6989999999999998</v>
      </c>
      <c r="Y19" s="46">
        <v>0.6040000000000001</v>
      </c>
      <c r="Z19" s="46">
        <v>0.46</v>
      </c>
      <c r="AA19" s="46">
        <v>0.886</v>
      </c>
      <c r="AJ19" s="43">
        <v>4.83</v>
      </c>
    </row>
    <row r="20" spans="1:36" s="48" customFormat="1" ht="12.75">
      <c r="A20" s="49" t="s">
        <v>62</v>
      </c>
      <c r="Q20" s="46"/>
      <c r="R20" s="46">
        <v>2.41</v>
      </c>
      <c r="S20" s="46">
        <v>-9.465</v>
      </c>
      <c r="T20" s="46">
        <v>-7.176</v>
      </c>
      <c r="U20" s="46">
        <v>-23.296999999999997</v>
      </c>
      <c r="V20" s="46">
        <v>-23.85</v>
      </c>
      <c r="W20" s="46">
        <v>-17.591</v>
      </c>
      <c r="X20" s="46">
        <v>-28.95</v>
      </c>
      <c r="Y20" s="46">
        <v>-30.608</v>
      </c>
      <c r="Z20" s="46">
        <v>-32.471</v>
      </c>
      <c r="AA20" s="46">
        <v>-33.424</v>
      </c>
      <c r="AB20" s="46">
        <v>-34.98</v>
      </c>
      <c r="AJ20" s="43">
        <v>-239.402</v>
      </c>
    </row>
    <row r="21" spans="1:36" s="48" customFormat="1" ht="12.75">
      <c r="A21" s="49" t="s">
        <v>65</v>
      </c>
      <c r="R21" s="46"/>
      <c r="S21" s="46">
        <v>0.604</v>
      </c>
      <c r="T21" s="46">
        <v>1.273</v>
      </c>
      <c r="U21" s="46">
        <v>2.139</v>
      </c>
      <c r="V21" s="46">
        <v>-0.623</v>
      </c>
      <c r="W21" s="46">
        <v>-1.843</v>
      </c>
      <c r="X21" s="46">
        <v>-1.6660000000000001</v>
      </c>
      <c r="Y21" s="46">
        <v>-1.9089999999999998</v>
      </c>
      <c r="Z21" s="46">
        <v>0.19600000000000017</v>
      </c>
      <c r="AA21" s="46">
        <v>0.68</v>
      </c>
      <c r="AB21" s="46">
        <v>0.8820000000000001</v>
      </c>
      <c r="AC21" s="46">
        <v>0.9969999999999999</v>
      </c>
      <c r="AJ21" s="43">
        <v>0.73</v>
      </c>
    </row>
    <row r="22" spans="1:36" s="48" customFormat="1" ht="12.75">
      <c r="A22" s="49" t="s">
        <v>68</v>
      </c>
      <c r="S22" s="46"/>
      <c r="T22" s="46">
        <v>0.004332000000000001</v>
      </c>
      <c r="U22" s="46">
        <v>3.216646</v>
      </c>
      <c r="V22" s="46">
        <v>-6.023674</v>
      </c>
      <c r="W22" s="46">
        <v>-8.043008</v>
      </c>
      <c r="X22" s="46">
        <v>-2.263008</v>
      </c>
      <c r="Y22" s="46">
        <v>-2.018342000000001</v>
      </c>
      <c r="Z22" s="46">
        <v>-1.2126759999999999</v>
      </c>
      <c r="AA22" s="46">
        <v>-0.6610100000000001</v>
      </c>
      <c r="AB22" s="46">
        <v>-0.369344</v>
      </c>
      <c r="AC22" s="46">
        <v>-0.148344</v>
      </c>
      <c r="AD22" s="46">
        <v>0</v>
      </c>
      <c r="AJ22" s="43">
        <v>-17.518428000000004</v>
      </c>
    </row>
    <row r="23" spans="1:36" ht="12.75">
      <c r="A23" s="50" t="s">
        <v>71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-0.00795072</v>
      </c>
      <c r="V23" s="36">
        <v>-2.5141124993205963</v>
      </c>
      <c r="W23" s="36">
        <v>-3.115416257431918</v>
      </c>
      <c r="X23" s="36">
        <v>-3.587912099</v>
      </c>
      <c r="Y23" s="36">
        <v>-3.54231183659188</v>
      </c>
      <c r="Z23" s="36">
        <v>-3.8245230690327943</v>
      </c>
      <c r="AA23" s="36">
        <v>-4.443522006764844</v>
      </c>
      <c r="AB23" s="36">
        <v>-5.091437370770402</v>
      </c>
      <c r="AC23" s="36">
        <v>-5.776681060386615</v>
      </c>
      <c r="AD23" s="36">
        <v>-5.742495623</v>
      </c>
      <c r="AE23" s="36">
        <v>-4.967355684999999</v>
      </c>
      <c r="AF23" s="36"/>
      <c r="AG23" s="36"/>
      <c r="AH23" s="36"/>
      <c r="AI23" s="36"/>
      <c r="AJ23" s="43">
        <v>-42.613718227299046</v>
      </c>
    </row>
    <row r="24" spans="1:36" s="48" customFormat="1" ht="12.75">
      <c r="A24" s="52" t="s">
        <v>74</v>
      </c>
      <c r="U24" s="46"/>
      <c r="V24" s="46">
        <v>-68.80675763176414</v>
      </c>
      <c r="W24" s="46">
        <v>-31.617869552441043</v>
      </c>
      <c r="X24" s="46">
        <v>-86.24557538102721</v>
      </c>
      <c r="Y24" s="46">
        <v>-103.17357494491537</v>
      </c>
      <c r="Z24" s="46">
        <v>-102.98956293745296</v>
      </c>
      <c r="AA24" s="46">
        <v>-128.44647616577194</v>
      </c>
      <c r="AB24" s="46">
        <v>-143.64242013143308</v>
      </c>
      <c r="AC24" s="46">
        <v>-152.2493418802886</v>
      </c>
      <c r="AD24" s="46">
        <v>-159.77329410234964</v>
      </c>
      <c r="AE24" s="46">
        <v>-177.62525026165682</v>
      </c>
      <c r="AF24" s="46">
        <v>-119.08028946615545</v>
      </c>
      <c r="AJ24" s="43">
        <v>-1273.6504124552562</v>
      </c>
    </row>
    <row r="25" spans="1:36" s="48" customFormat="1" ht="12.75">
      <c r="A25" s="52" t="s">
        <v>77</v>
      </c>
      <c r="V25" s="46"/>
      <c r="W25" s="46">
        <v>-42.9409746024468</v>
      </c>
      <c r="X25" s="46">
        <v>-40.062754462930606</v>
      </c>
      <c r="Y25" s="46">
        <v>-29.709855947656123</v>
      </c>
      <c r="Z25" s="46">
        <v>-4.229354755288133</v>
      </c>
      <c r="AA25" s="46">
        <v>15.501292266000345</v>
      </c>
      <c r="AB25" s="46">
        <v>16.699201066857693</v>
      </c>
      <c r="AC25" s="46">
        <v>16.237392240131577</v>
      </c>
      <c r="AD25" s="46">
        <v>13.934543302631578</v>
      </c>
      <c r="AE25" s="46">
        <v>10.31654455263158</v>
      </c>
      <c r="AF25" s="46">
        <v>7.527445802631578</v>
      </c>
      <c r="AG25" s="46">
        <v>4.996647052631579</v>
      </c>
      <c r="AH25" s="46">
        <v>0</v>
      </c>
      <c r="AJ25" s="43">
        <v>-31.729873484805715</v>
      </c>
    </row>
    <row r="26" spans="1:36" s="48" customFormat="1" ht="12.75">
      <c r="A26" s="52" t="s">
        <v>78</v>
      </c>
      <c r="W26" s="46"/>
      <c r="X26" s="46">
        <v>-53.106791961253066</v>
      </c>
      <c r="Y26" s="46">
        <v>-135.53599461163628</v>
      </c>
      <c r="Z26" s="46">
        <v>-77.92516303433734</v>
      </c>
      <c r="AA26" s="46">
        <v>-20.547113018170116</v>
      </c>
      <c r="AB26" s="46">
        <v>-13.552942012708902</v>
      </c>
      <c r="AC26" s="46">
        <v>-16.6865691546304</v>
      </c>
      <c r="AD26" s="46">
        <v>-11.170869188764005</v>
      </c>
      <c r="AE26" s="46">
        <v>-4.090828348377531</v>
      </c>
      <c r="AF26" s="46">
        <v>4.179640503085348</v>
      </c>
      <c r="AG26" s="46">
        <v>2.660616942658619</v>
      </c>
      <c r="AH26" s="46">
        <v>1.9181652282869046</v>
      </c>
      <c r="AJ26" s="43">
        <v>-323.8578486558468</v>
      </c>
    </row>
    <row r="27" spans="1:36" s="48" customFormat="1" ht="12.75">
      <c r="A27" s="53" t="s">
        <v>87</v>
      </c>
      <c r="W27" s="46"/>
      <c r="X27" s="46"/>
      <c r="Y27" s="46">
        <v>3.34</v>
      </c>
      <c r="Z27" s="46">
        <v>-26.410999999999998</v>
      </c>
      <c r="AA27" s="46">
        <v>-44.252</v>
      </c>
      <c r="AB27" s="46">
        <v>-25.883000000000003</v>
      </c>
      <c r="AC27" s="46">
        <v>-14.51</v>
      </c>
      <c r="AD27" s="46">
        <v>-8.497</v>
      </c>
      <c r="AE27" s="46">
        <v>-8.965</v>
      </c>
      <c r="AF27" s="46">
        <v>-2.3280000000000003</v>
      </c>
      <c r="AG27" s="46">
        <v>-0.695</v>
      </c>
      <c r="AH27" s="46">
        <v>-1.0130000000000001</v>
      </c>
      <c r="AI27" s="46">
        <v>-1.169</v>
      </c>
      <c r="AJ27" s="43">
        <v>-130.38300000000004</v>
      </c>
    </row>
    <row r="28" spans="1:36" ht="12.75">
      <c r="A28" s="51"/>
      <c r="AJ28" s="43">
        <v>0</v>
      </c>
    </row>
    <row r="29" spans="1:36" ht="12.75">
      <c r="A29" s="54" t="s">
        <v>83</v>
      </c>
      <c r="B29" s="54">
        <f>SUM(B5:B27)</f>
        <v>0</v>
      </c>
      <c r="C29" s="54">
        <f aca="true" t="shared" si="0" ref="C29:AJ29">SUM(C5:C27)</f>
        <v>-39</v>
      </c>
      <c r="D29" s="54">
        <f t="shared" si="0"/>
        <v>-77</v>
      </c>
      <c r="E29" s="54">
        <f t="shared" si="0"/>
        <v>-105.1</v>
      </c>
      <c r="F29" s="54">
        <f t="shared" si="0"/>
        <v>-129.853</v>
      </c>
      <c r="G29" s="54">
        <f t="shared" si="0"/>
        <v>-171.14100000000002</v>
      </c>
      <c r="H29" s="54">
        <f t="shared" si="0"/>
        <v>-188.093</v>
      </c>
      <c r="I29" s="54">
        <f t="shared" si="0"/>
        <v>65.85</v>
      </c>
      <c r="J29" s="54">
        <f t="shared" si="0"/>
        <v>44.17699999999999</v>
      </c>
      <c r="K29" s="54">
        <f t="shared" si="0"/>
        <v>29.489999999999995</v>
      </c>
      <c r="L29" s="54">
        <f t="shared" si="0"/>
        <v>49.173</v>
      </c>
      <c r="M29" s="54">
        <f t="shared" si="0"/>
        <v>38.68900000000001</v>
      </c>
      <c r="N29" s="54">
        <f t="shared" si="0"/>
        <v>35.86599999999999</v>
      </c>
      <c r="O29" s="54">
        <f t="shared" si="0"/>
        <v>61.729</v>
      </c>
      <c r="P29" s="54">
        <f t="shared" si="0"/>
        <v>80.805</v>
      </c>
      <c r="Q29" s="54">
        <f t="shared" si="0"/>
        <v>48.493</v>
      </c>
      <c r="R29" s="54">
        <f t="shared" si="0"/>
        <v>58.57800000000002</v>
      </c>
      <c r="S29" s="54">
        <f t="shared" si="0"/>
        <v>45.31599999999999</v>
      </c>
      <c r="T29" s="54">
        <f t="shared" si="0"/>
        <v>-10.934668000000002</v>
      </c>
      <c r="U29" s="54">
        <f t="shared" si="0"/>
        <v>-19.059304719999997</v>
      </c>
      <c r="V29" s="54">
        <f t="shared" si="0"/>
        <v>-103.10434113108474</v>
      </c>
      <c r="W29" s="54">
        <f t="shared" si="0"/>
        <v>-106.45706541231976</v>
      </c>
      <c r="X29" s="54">
        <f t="shared" si="0"/>
        <v>-213.83083890421088</v>
      </c>
      <c r="Y29" s="54">
        <f t="shared" si="0"/>
        <v>-301.8700793407997</v>
      </c>
      <c r="Z29" s="54">
        <f t="shared" si="0"/>
        <v>-248.50027979611124</v>
      </c>
      <c r="AA29" s="54">
        <f t="shared" si="0"/>
        <v>-214.70682892470654</v>
      </c>
      <c r="AB29" s="54">
        <f t="shared" si="0"/>
        <v>-205.9379424480547</v>
      </c>
      <c r="AC29" s="54">
        <f t="shared" si="0"/>
        <v>-172.136543855174</v>
      </c>
      <c r="AD29" s="54">
        <f t="shared" si="0"/>
        <v>-171.24911561148207</v>
      </c>
      <c r="AE29" s="54">
        <f t="shared" si="0"/>
        <v>-185.33188974240278</v>
      </c>
      <c r="AF29" s="54">
        <f t="shared" si="0"/>
        <v>-109.70120316043852</v>
      </c>
      <c r="AG29" s="54">
        <f t="shared" si="0"/>
        <v>6.962263995290198</v>
      </c>
      <c r="AH29" s="54">
        <f t="shared" si="0"/>
        <v>0.9051652282869045</v>
      </c>
      <c r="AI29" s="54">
        <f t="shared" si="0"/>
        <v>-1.169</v>
      </c>
      <c r="AJ29" s="54">
        <f t="shared" si="0"/>
        <v>-2208.142671823208</v>
      </c>
    </row>
    <row r="30" ht="12.75">
      <c r="A30" s="55" t="s">
        <v>89</v>
      </c>
    </row>
    <row r="31" ht="12.75">
      <c r="A31" s="55" t="s">
        <v>90</v>
      </c>
    </row>
    <row r="32" ht="12.75">
      <c r="AJ32" s="51"/>
    </row>
    <row r="33" s="60" customFormat="1" ht="17.25">
      <c r="A33" s="60" t="s">
        <v>91</v>
      </c>
    </row>
    <row r="34" spans="1:36" ht="12.75">
      <c r="A34" s="26" t="s">
        <v>120</v>
      </c>
      <c r="C34" s="39"/>
      <c r="AJ34" s="51"/>
    </row>
    <row r="35" spans="1:9" ht="12.75">
      <c r="A35" s="7" t="s">
        <v>79</v>
      </c>
      <c r="C35" s="56" t="s">
        <v>80</v>
      </c>
      <c r="D35" s="57"/>
      <c r="I35" s="57"/>
    </row>
    <row r="36" spans="1:36" ht="13.5" customHeight="1">
      <c r="A36" s="15"/>
      <c r="B36" s="58">
        <v>1981</v>
      </c>
      <c r="C36" s="58">
        <v>1982</v>
      </c>
      <c r="D36" s="58">
        <v>1983</v>
      </c>
      <c r="E36" s="58">
        <v>1984</v>
      </c>
      <c r="F36" s="58">
        <v>1985</v>
      </c>
      <c r="G36" s="58">
        <v>1986</v>
      </c>
      <c r="H36" s="58">
        <v>1987</v>
      </c>
      <c r="I36" s="58">
        <v>1988</v>
      </c>
      <c r="J36" s="58">
        <v>1989</v>
      </c>
      <c r="K36" s="58">
        <v>1990</v>
      </c>
      <c r="L36" s="58">
        <v>1991</v>
      </c>
      <c r="M36" s="58">
        <v>1992</v>
      </c>
      <c r="N36" s="58">
        <v>1993</v>
      </c>
      <c r="O36" s="58">
        <v>1994</v>
      </c>
      <c r="P36" s="58">
        <v>1995</v>
      </c>
      <c r="Q36" s="58">
        <v>1996</v>
      </c>
      <c r="R36" s="58">
        <v>1997</v>
      </c>
      <c r="S36" s="58">
        <v>1998</v>
      </c>
      <c r="T36" s="58">
        <v>1999</v>
      </c>
      <c r="U36" s="58">
        <v>2000</v>
      </c>
      <c r="V36" s="58">
        <v>2001</v>
      </c>
      <c r="W36" s="58">
        <v>2002</v>
      </c>
      <c r="X36" s="58">
        <v>2003</v>
      </c>
      <c r="Y36" s="58">
        <v>2004</v>
      </c>
      <c r="Z36" s="58">
        <v>2005</v>
      </c>
      <c r="AA36" s="58">
        <v>2006</v>
      </c>
      <c r="AB36" s="58">
        <v>2007</v>
      </c>
      <c r="AC36" s="58">
        <v>2008</v>
      </c>
      <c r="AD36" s="58">
        <v>2009</v>
      </c>
      <c r="AE36" s="58">
        <v>2010</v>
      </c>
      <c r="AF36" s="58">
        <v>2011</v>
      </c>
      <c r="AG36" s="58">
        <v>2012</v>
      </c>
      <c r="AH36" s="58">
        <v>2013</v>
      </c>
      <c r="AI36" s="58">
        <v>2014</v>
      </c>
      <c r="AJ36" s="58" t="s">
        <v>81</v>
      </c>
    </row>
    <row r="37" spans="1:36" ht="12.75">
      <c r="A37" s="17" t="s">
        <v>6</v>
      </c>
      <c r="B37" s="29">
        <v>0</v>
      </c>
      <c r="C37" s="29">
        <v>-39</v>
      </c>
      <c r="D37" s="29">
        <v>-77</v>
      </c>
      <c r="E37" s="29">
        <v>-105.1</v>
      </c>
      <c r="F37" s="29">
        <v>-129.85299999999998</v>
      </c>
      <c r="G37" s="29">
        <v>-171.14100000000002</v>
      </c>
      <c r="AJ37" s="43">
        <v>-522.094</v>
      </c>
    </row>
    <row r="38" spans="1:36" ht="12.75">
      <c r="A38" s="17" t="s">
        <v>22</v>
      </c>
      <c r="D38" s="29">
        <v>0</v>
      </c>
      <c r="E38" s="29">
        <v>4.9</v>
      </c>
      <c r="F38" s="29">
        <v>17.147000000000002</v>
      </c>
      <c r="G38" s="29">
        <v>25.859</v>
      </c>
      <c r="H38" s="29">
        <v>51.907000000000004</v>
      </c>
      <c r="I38" s="29">
        <v>65.85</v>
      </c>
      <c r="AJ38" s="43">
        <v>165.663</v>
      </c>
    </row>
    <row r="39" spans="1:36" ht="12.75">
      <c r="A39" s="17" t="s">
        <v>25</v>
      </c>
      <c r="E39" s="29">
        <v>0.9</v>
      </c>
      <c r="F39" s="29">
        <v>10.147</v>
      </c>
      <c r="G39" s="29">
        <v>17.859</v>
      </c>
      <c r="H39" s="29">
        <v>41.907000000000004</v>
      </c>
      <c r="I39" s="29">
        <v>43.85</v>
      </c>
      <c r="J39" s="29">
        <v>44.17699999999999</v>
      </c>
      <c r="AJ39" s="43">
        <v>158.84</v>
      </c>
    </row>
    <row r="40" spans="1:36" ht="12.75">
      <c r="A40" s="6" t="s">
        <v>28</v>
      </c>
      <c r="B40" s="36"/>
      <c r="C40" s="36"/>
      <c r="D40" s="36"/>
      <c r="E40" s="36"/>
      <c r="F40" s="36">
        <v>-0.15</v>
      </c>
      <c r="G40" s="36">
        <v>1.555</v>
      </c>
      <c r="H40" s="36">
        <v>19.632</v>
      </c>
      <c r="I40" s="36">
        <v>19.163000000000004</v>
      </c>
      <c r="J40" s="36">
        <v>17.475</v>
      </c>
      <c r="K40" s="36">
        <v>29.49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43">
        <v>87.165</v>
      </c>
    </row>
    <row r="41" spans="1:36" ht="12.75">
      <c r="A41" s="17" t="s">
        <v>31</v>
      </c>
      <c r="G41" s="29">
        <v>0.765</v>
      </c>
      <c r="H41" s="29">
        <v>19.567</v>
      </c>
      <c r="I41" s="29">
        <v>18.849000000000004</v>
      </c>
      <c r="J41" s="29">
        <v>16.975</v>
      </c>
      <c r="K41" s="29">
        <v>28.727999999999994</v>
      </c>
      <c r="L41" s="29">
        <v>49.173</v>
      </c>
      <c r="AJ41" s="43">
        <v>134.05700000000002</v>
      </c>
    </row>
    <row r="42" spans="1:36" ht="12.75">
      <c r="A42" s="17" t="s">
        <v>84</v>
      </c>
      <c r="H42" s="29">
        <v>0.002</v>
      </c>
      <c r="I42" s="29">
        <v>10.558</v>
      </c>
      <c r="J42" s="29">
        <v>17.319</v>
      </c>
      <c r="K42" s="29">
        <v>21.923999999999996</v>
      </c>
      <c r="L42" s="29">
        <v>38.17099999999999</v>
      </c>
      <c r="M42" s="29">
        <v>38.689000000000014</v>
      </c>
      <c r="AJ42" s="43">
        <v>126.66300000000001</v>
      </c>
    </row>
    <row r="43" spans="1:36" ht="12.75">
      <c r="A43" s="17" t="s">
        <v>37</v>
      </c>
      <c r="I43" s="29">
        <v>0</v>
      </c>
      <c r="J43" s="29">
        <v>0.139</v>
      </c>
      <c r="K43" s="29">
        <v>3.4779999999999998</v>
      </c>
      <c r="L43" s="29">
        <v>20.642</v>
      </c>
      <c r="M43" s="29">
        <v>24.79</v>
      </c>
      <c r="N43" s="29">
        <v>35.866</v>
      </c>
      <c r="AJ43" s="43">
        <v>84.915</v>
      </c>
    </row>
    <row r="44" spans="1:36" ht="12.75">
      <c r="A44" s="17" t="s">
        <v>85</v>
      </c>
      <c r="J44" s="29">
        <v>0.455</v>
      </c>
      <c r="K44" s="29">
        <v>-0.691</v>
      </c>
      <c r="L44" s="29">
        <v>15.381</v>
      </c>
      <c r="M44" s="29">
        <v>19.16900000000001</v>
      </c>
      <c r="N44" s="29">
        <v>29.571999999999996</v>
      </c>
      <c r="O44" s="29">
        <v>61.729</v>
      </c>
      <c r="AJ44" s="43">
        <v>125.615</v>
      </c>
    </row>
    <row r="45" spans="1:36" ht="12.75">
      <c r="A45" s="6" t="s">
        <v>43</v>
      </c>
      <c r="B45" s="36"/>
      <c r="C45" s="36"/>
      <c r="D45" s="36"/>
      <c r="E45" s="36"/>
      <c r="F45" s="36"/>
      <c r="G45" s="36"/>
      <c r="H45" s="36"/>
      <c r="I45" s="36"/>
      <c r="J45" s="36"/>
      <c r="K45" s="36">
        <v>0</v>
      </c>
      <c r="L45" s="36">
        <v>16.815</v>
      </c>
      <c r="M45" s="36">
        <v>20.82200000000001</v>
      </c>
      <c r="N45" s="36">
        <v>30.455999999999996</v>
      </c>
      <c r="O45" s="36">
        <v>61.759</v>
      </c>
      <c r="P45" s="36">
        <v>80.805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43">
        <v>210.65700000000004</v>
      </c>
    </row>
    <row r="46" spans="1:36" ht="12.75">
      <c r="A46" s="17" t="s">
        <v>45</v>
      </c>
      <c r="L46" s="29">
        <v>-0.991</v>
      </c>
      <c r="M46" s="29">
        <v>-12.161999999999997</v>
      </c>
      <c r="N46" s="29">
        <v>-1.4220000000000006</v>
      </c>
      <c r="O46" s="29">
        <v>24.762000000000004</v>
      </c>
      <c r="P46" s="29">
        <v>42.083000000000006</v>
      </c>
      <c r="Q46" s="29">
        <v>48.492999999999995</v>
      </c>
      <c r="AJ46" s="43">
        <v>100.763</v>
      </c>
    </row>
    <row r="47" spans="1:36" ht="12.75">
      <c r="A47" s="17" t="s">
        <v>48</v>
      </c>
      <c r="M47" s="29">
        <v>-14.623999999999997</v>
      </c>
      <c r="N47" s="29">
        <v>-1.1020000000000008</v>
      </c>
      <c r="O47" s="29">
        <v>25.447000000000003</v>
      </c>
      <c r="P47" s="29">
        <v>42.431000000000004</v>
      </c>
      <c r="Q47" s="29">
        <v>48.791</v>
      </c>
      <c r="R47" s="29">
        <v>58.57800000000002</v>
      </c>
      <c r="AJ47" s="43">
        <v>159.52100000000002</v>
      </c>
    </row>
    <row r="48" spans="1:36" ht="12.75">
      <c r="A48" s="17" t="s">
        <v>51</v>
      </c>
      <c r="N48" s="29">
        <v>0</v>
      </c>
      <c r="O48" s="29">
        <v>26.265</v>
      </c>
      <c r="P48" s="29">
        <v>43.72</v>
      </c>
      <c r="Q48" s="29">
        <v>49.364</v>
      </c>
      <c r="R48" s="29">
        <v>59.305</v>
      </c>
      <c r="S48" s="29">
        <v>45.31599999999999</v>
      </c>
      <c r="AJ48" s="43">
        <v>223.97</v>
      </c>
    </row>
    <row r="49" spans="1:36" ht="12.75">
      <c r="A49" s="17" t="s">
        <v>54</v>
      </c>
      <c r="O49" s="29">
        <v>0</v>
      </c>
      <c r="P49" s="29">
        <v>0.285</v>
      </c>
      <c r="Q49" s="29">
        <v>-2.031</v>
      </c>
      <c r="R49" s="29">
        <v>-1.276</v>
      </c>
      <c r="S49" s="29">
        <v>-14.471</v>
      </c>
      <c r="T49" s="29">
        <v>-10.934668000000002</v>
      </c>
      <c r="AJ49" s="43">
        <v>-28.427668000000004</v>
      </c>
    </row>
    <row r="50" spans="1:36" ht="12.75">
      <c r="A50" s="6" t="s">
        <v>57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>
        <v>-0.248</v>
      </c>
      <c r="Q50" s="36">
        <v>-0.7090000000000005</v>
      </c>
      <c r="R50" s="36">
        <v>0.185</v>
      </c>
      <c r="S50" s="36">
        <v>-11.776</v>
      </c>
      <c r="T50" s="36">
        <v>-7.508668</v>
      </c>
      <c r="U50" s="36">
        <v>-19.05930472</v>
      </c>
      <c r="V50" s="36">
        <v>-103.10434113108474</v>
      </c>
      <c r="W50" s="36">
        <v>-106.45706541231976</v>
      </c>
      <c r="X50" s="36">
        <v>-213.83083890421088</v>
      </c>
      <c r="Y50" s="36">
        <v>-301.87007934079975</v>
      </c>
      <c r="Z50" s="36">
        <v>-248.50027979611122</v>
      </c>
      <c r="AA50" s="36"/>
      <c r="AB50" s="36"/>
      <c r="AC50" s="36"/>
      <c r="AD50" s="36"/>
      <c r="AE50" s="36"/>
      <c r="AF50" s="36"/>
      <c r="AG50" s="36"/>
      <c r="AH50" s="36"/>
      <c r="AI50" s="36"/>
      <c r="AJ50" s="43">
        <v>-1012.87857730453</v>
      </c>
    </row>
    <row r="51" spans="1:36" ht="12.75">
      <c r="A51" s="17" t="s">
        <v>86</v>
      </c>
      <c r="Q51" s="29">
        <v>0.063</v>
      </c>
      <c r="R51" s="29">
        <v>3.285</v>
      </c>
      <c r="S51" s="29">
        <v>-9.313</v>
      </c>
      <c r="T51" s="29">
        <v>-5.429668000000001</v>
      </c>
      <c r="U51" s="29">
        <v>-17.267304720000002</v>
      </c>
      <c r="V51" s="29">
        <v>-101.61454413108474</v>
      </c>
      <c r="W51" s="29">
        <v>-104.81026841231977</v>
      </c>
      <c r="X51" s="29">
        <v>-215.18304190421085</v>
      </c>
      <c r="Y51" s="29">
        <v>-302.55307934079974</v>
      </c>
      <c r="Z51" s="29">
        <v>-248.4072797961112</v>
      </c>
      <c r="AA51" s="29">
        <v>-214.70682892470657</v>
      </c>
      <c r="AJ51" s="43">
        <v>-1215.9370152292329</v>
      </c>
    </row>
    <row r="52" spans="1:36" ht="12.75">
      <c r="A52" s="17" t="s">
        <v>62</v>
      </c>
      <c r="R52" s="29">
        <v>2.41</v>
      </c>
      <c r="S52" s="29">
        <v>-8.861</v>
      </c>
      <c r="T52" s="29">
        <v>-5.898668000000001</v>
      </c>
      <c r="U52" s="29">
        <v>-17.94930472</v>
      </c>
      <c r="V52" s="29">
        <v>-101.81754413108473</v>
      </c>
      <c r="W52" s="29">
        <v>-105.15126841231977</v>
      </c>
      <c r="X52" s="29">
        <v>-215.88204190421087</v>
      </c>
      <c r="Y52" s="29">
        <v>-303.1570793407997</v>
      </c>
      <c r="Z52" s="29">
        <v>-248.86727979611123</v>
      </c>
      <c r="AA52" s="29">
        <v>-215.59282892470654</v>
      </c>
      <c r="AB52" s="29">
        <v>-205.9379424480547</v>
      </c>
      <c r="AJ52" s="43">
        <v>-1426.7049576772874</v>
      </c>
    </row>
    <row r="53" spans="1:36" ht="12.75">
      <c r="A53" s="17" t="s">
        <v>65</v>
      </c>
      <c r="S53" s="29">
        <v>0.604</v>
      </c>
      <c r="T53" s="29">
        <v>1.277332</v>
      </c>
      <c r="U53" s="29">
        <v>5.34769528</v>
      </c>
      <c r="V53" s="29">
        <v>-77.96754413108474</v>
      </c>
      <c r="W53" s="29">
        <v>-87.56026841231977</v>
      </c>
      <c r="X53" s="29">
        <v>-186.93204190421088</v>
      </c>
      <c r="Y53" s="29">
        <v>-272.5490793407997</v>
      </c>
      <c r="Z53" s="29">
        <v>-216.39627979611123</v>
      </c>
      <c r="AA53" s="29">
        <v>-182.16882892470656</v>
      </c>
      <c r="AB53" s="29">
        <v>-170.9579424480547</v>
      </c>
      <c r="AC53" s="29">
        <v>-172.136543855174</v>
      </c>
      <c r="AJ53" s="43">
        <v>-1359.4395015324617</v>
      </c>
    </row>
    <row r="54" spans="1:36" ht="12.75">
      <c r="A54" s="17" t="s">
        <v>68</v>
      </c>
      <c r="T54" s="29">
        <v>0.004332000000000001</v>
      </c>
      <c r="U54" s="29">
        <v>3.2086952799999997</v>
      </c>
      <c r="V54" s="29">
        <v>-77.34454413108475</v>
      </c>
      <c r="W54" s="29">
        <v>-85.71726841231975</v>
      </c>
      <c r="X54" s="29">
        <v>-185.26604190421088</v>
      </c>
      <c r="Y54" s="29">
        <v>-270.64007934079973</v>
      </c>
      <c r="Z54" s="29">
        <v>-216.59227979611126</v>
      </c>
      <c r="AA54" s="29">
        <v>-182.84882892470657</v>
      </c>
      <c r="AB54" s="29">
        <v>-171.8399424480547</v>
      </c>
      <c r="AC54" s="29">
        <v>-173.13354385517403</v>
      </c>
      <c r="AD54" s="29">
        <v>-171.24911561148207</v>
      </c>
      <c r="AJ54" s="43">
        <v>-1531.4186171439437</v>
      </c>
    </row>
    <row r="55" spans="1:36" ht="12.75">
      <c r="A55" s="6" t="s">
        <v>71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>
        <v>-0.00795072</v>
      </c>
      <c r="V55" s="36">
        <v>-71.32087013108475</v>
      </c>
      <c r="W55" s="36">
        <v>-77.67426041231977</v>
      </c>
      <c r="X55" s="36">
        <v>-183.00303390421087</v>
      </c>
      <c r="Y55" s="36">
        <v>-268.62173734079965</v>
      </c>
      <c r="Z55" s="36">
        <v>-215.37960379611124</v>
      </c>
      <c r="AA55" s="36">
        <v>-182.18781892470653</v>
      </c>
      <c r="AB55" s="36">
        <v>-171.4705984480547</v>
      </c>
      <c r="AC55" s="36">
        <v>-172.98519985517402</v>
      </c>
      <c r="AD55" s="36">
        <v>-171.24911561148207</v>
      </c>
      <c r="AE55" s="36">
        <v>-185.33188974240275</v>
      </c>
      <c r="AF55" s="36"/>
      <c r="AG55" s="36"/>
      <c r="AH55" s="36"/>
      <c r="AI55" s="36"/>
      <c r="AJ55" s="43">
        <v>-1699.2320788863462</v>
      </c>
    </row>
    <row r="56" spans="1:36" ht="12.75">
      <c r="A56" s="17" t="s">
        <v>74</v>
      </c>
      <c r="V56" s="29">
        <v>-68.80675763176414</v>
      </c>
      <c r="W56" s="29">
        <v>-74.55884415488785</v>
      </c>
      <c r="X56" s="29">
        <v>-179.41512180521087</v>
      </c>
      <c r="Y56" s="29">
        <v>-265.07942550420785</v>
      </c>
      <c r="Z56" s="29">
        <v>-211.55508072707846</v>
      </c>
      <c r="AA56" s="29">
        <v>-177.7442969179417</v>
      </c>
      <c r="AB56" s="29">
        <v>-166.3791610772843</v>
      </c>
      <c r="AC56" s="29">
        <v>-167.2085187947874</v>
      </c>
      <c r="AD56" s="29">
        <v>-165.50661998848204</v>
      </c>
      <c r="AE56" s="29">
        <v>-180.36453405740275</v>
      </c>
      <c r="AF56" s="29">
        <v>-109.70120316043852</v>
      </c>
      <c r="AJ56" s="43">
        <v>-1766.319563819486</v>
      </c>
    </row>
    <row r="57" spans="1:36" ht="12.75">
      <c r="A57" s="17" t="s">
        <v>77</v>
      </c>
      <c r="W57" s="29">
        <v>-42.9409746024468</v>
      </c>
      <c r="X57" s="29">
        <v>-93.16954642418366</v>
      </c>
      <c r="Y57" s="29">
        <v>-161.90585055929242</v>
      </c>
      <c r="Z57" s="29">
        <v>-108.56551778962546</v>
      </c>
      <c r="AA57" s="29">
        <v>-49.29782075216977</v>
      </c>
      <c r="AB57" s="29">
        <v>-22.73674094585121</v>
      </c>
      <c r="AC57" s="29">
        <v>-14.959176914498824</v>
      </c>
      <c r="AD57" s="29">
        <v>-5.733325886132428</v>
      </c>
      <c r="AE57" s="29">
        <v>-2.7392837957459513</v>
      </c>
      <c r="AF57" s="29">
        <v>9.379086305716925</v>
      </c>
      <c r="AG57" s="29">
        <v>6.9622639952902</v>
      </c>
      <c r="AJ57" s="43">
        <v>-485.7068873689394</v>
      </c>
    </row>
    <row r="58" spans="1:36" ht="12.75">
      <c r="A58" s="17" t="s">
        <v>78</v>
      </c>
      <c r="X58" s="29">
        <v>-53.106791961253066</v>
      </c>
      <c r="Y58" s="29">
        <v>-132.19599461163628</v>
      </c>
      <c r="Z58" s="29">
        <v>-104.33616303433735</v>
      </c>
      <c r="AA58" s="29">
        <v>-64.79911301817012</v>
      </c>
      <c r="AB58" s="29">
        <v>-39.43594201270891</v>
      </c>
      <c r="AC58" s="29">
        <v>-31.1965691546304</v>
      </c>
      <c r="AD58" s="29">
        <v>-19.667869188764005</v>
      </c>
      <c r="AE58" s="29">
        <v>-13.055828348377531</v>
      </c>
      <c r="AF58" s="29">
        <v>1.8516405030853473</v>
      </c>
      <c r="AG58" s="29">
        <v>1.965616942658619</v>
      </c>
      <c r="AH58" s="29">
        <v>0.9051652282869046</v>
      </c>
      <c r="AJ58" s="43">
        <v>-453.0718486558468</v>
      </c>
    </row>
    <row r="59" spans="1:36" ht="12.75">
      <c r="A59" s="59" t="s">
        <v>87</v>
      </c>
      <c r="Y59" s="29">
        <v>3.34</v>
      </c>
      <c r="Z59" s="29">
        <v>-26.410999999999998</v>
      </c>
      <c r="AA59" s="29">
        <v>-44.252</v>
      </c>
      <c r="AB59" s="29">
        <v>-25.883000000000003</v>
      </c>
      <c r="AC59" s="29">
        <v>-14.51</v>
      </c>
      <c r="AD59" s="29">
        <v>-8.497</v>
      </c>
      <c r="AE59" s="29">
        <v>-8.965</v>
      </c>
      <c r="AF59" s="29">
        <v>-2.3280000000000003</v>
      </c>
      <c r="AG59" s="29">
        <v>-0.695</v>
      </c>
      <c r="AH59" s="29">
        <v>-1.0130000000000001</v>
      </c>
      <c r="AI59" s="29">
        <v>-1.169</v>
      </c>
      <c r="AJ59" s="43">
        <v>-130.38300000000004</v>
      </c>
    </row>
    <row r="61" ht="12.75">
      <c r="A61" s="55" t="s">
        <v>89</v>
      </c>
    </row>
    <row r="62" ht="12.75">
      <c r="A62" s="55" t="s">
        <v>90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22.7109375" style="29" customWidth="1"/>
    <col min="2" max="35" width="8.57421875" style="29" customWidth="1"/>
    <col min="36" max="36" width="20.140625" style="29" customWidth="1"/>
    <col min="37" max="16384" width="9.140625" style="29" customWidth="1"/>
  </cols>
  <sheetData>
    <row r="1" spans="1:254" ht="17.25">
      <c r="A1" s="37" t="s">
        <v>136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36" ht="12.75">
      <c r="A2" s="26" t="s">
        <v>119</v>
      </c>
      <c r="B2" s="5"/>
      <c r="C2" s="5"/>
      <c r="D2" s="5"/>
      <c r="E2" s="5"/>
      <c r="F2" s="2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252" ht="12.75">
      <c r="A3" s="7" t="s">
        <v>79</v>
      </c>
      <c r="B3" s="8"/>
      <c r="C3" s="8"/>
      <c r="D3" s="14" t="s">
        <v>80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18" customHeight="1">
      <c r="A4" s="15"/>
      <c r="B4" s="9">
        <v>1981</v>
      </c>
      <c r="C4" s="9">
        <v>1982</v>
      </c>
      <c r="D4" s="9">
        <v>1983</v>
      </c>
      <c r="E4" s="9">
        <v>1984</v>
      </c>
      <c r="F4" s="9">
        <v>1985</v>
      </c>
      <c r="G4" s="9">
        <v>1986</v>
      </c>
      <c r="H4" s="9">
        <v>1987</v>
      </c>
      <c r="I4" s="9">
        <v>1988</v>
      </c>
      <c r="J4" s="9">
        <v>1989</v>
      </c>
      <c r="K4" s="9">
        <v>1990</v>
      </c>
      <c r="L4" s="9">
        <v>1991</v>
      </c>
      <c r="M4" s="9">
        <v>1992</v>
      </c>
      <c r="N4" s="9">
        <v>1993</v>
      </c>
      <c r="O4" s="9">
        <v>1994</v>
      </c>
      <c r="P4" s="9">
        <v>1995</v>
      </c>
      <c r="Q4" s="9">
        <v>1996</v>
      </c>
      <c r="R4" s="9">
        <v>1997</v>
      </c>
      <c r="S4" s="9">
        <v>1998</v>
      </c>
      <c r="T4" s="9">
        <v>1999</v>
      </c>
      <c r="U4" s="9">
        <v>2000</v>
      </c>
      <c r="V4" s="9">
        <v>2001</v>
      </c>
      <c r="W4" s="9">
        <v>2002</v>
      </c>
      <c r="X4" s="9">
        <v>2003</v>
      </c>
      <c r="Y4" s="9">
        <v>2004</v>
      </c>
      <c r="Z4" s="9">
        <v>2005</v>
      </c>
      <c r="AA4" s="9">
        <v>2006</v>
      </c>
      <c r="AB4" s="9">
        <v>2007</v>
      </c>
      <c r="AC4" s="9">
        <v>2008</v>
      </c>
      <c r="AD4" s="9">
        <v>2009</v>
      </c>
      <c r="AE4" s="9">
        <v>2010</v>
      </c>
      <c r="AF4" s="9">
        <v>2011</v>
      </c>
      <c r="AG4" s="9">
        <v>2012</v>
      </c>
      <c r="AH4" s="9">
        <v>2013</v>
      </c>
      <c r="AI4" s="9">
        <v>2014</v>
      </c>
      <c r="AJ4" s="9" t="s">
        <v>81</v>
      </c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36" s="48" customFormat="1" ht="12.75">
      <c r="A5" s="45" t="s">
        <v>6</v>
      </c>
      <c r="B5" s="46">
        <v>0</v>
      </c>
      <c r="C5" s="46">
        <v>-11</v>
      </c>
      <c r="D5" s="46">
        <v>-21</v>
      </c>
      <c r="E5" s="46">
        <v>-31</v>
      </c>
      <c r="F5" s="46">
        <v>-33</v>
      </c>
      <c r="G5" s="46">
        <v>-35</v>
      </c>
      <c r="H5" s="46">
        <v>0</v>
      </c>
      <c r="I5" s="46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3">
        <v>-131</v>
      </c>
    </row>
    <row r="6" spans="1:36" s="48" customFormat="1" ht="12.75">
      <c r="A6" s="45" t="s">
        <v>22</v>
      </c>
      <c r="B6" s="46"/>
      <c r="C6" s="46"/>
      <c r="D6" s="46">
        <v>2</v>
      </c>
      <c r="E6" s="46">
        <v>1</v>
      </c>
      <c r="F6" s="46">
        <v>-3</v>
      </c>
      <c r="G6" s="46">
        <v>-7</v>
      </c>
      <c r="H6" s="46">
        <v>-10</v>
      </c>
      <c r="I6" s="46">
        <v>-11</v>
      </c>
      <c r="J6" s="46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3">
        <v>-28</v>
      </c>
    </row>
    <row r="7" spans="1:36" s="48" customFormat="1" ht="12.75">
      <c r="A7" s="49" t="s">
        <v>25</v>
      </c>
      <c r="D7" s="46"/>
      <c r="E7" s="46">
        <v>0</v>
      </c>
      <c r="F7" s="46">
        <v>11</v>
      </c>
      <c r="G7" s="46">
        <v>-4</v>
      </c>
      <c r="H7" s="46">
        <v>-8</v>
      </c>
      <c r="I7" s="46">
        <v>-11</v>
      </c>
      <c r="J7" s="46">
        <v>-16</v>
      </c>
      <c r="AJ7" s="43">
        <v>-28</v>
      </c>
    </row>
    <row r="8" spans="1:36" ht="12.75">
      <c r="A8" s="50" t="s">
        <v>28</v>
      </c>
      <c r="B8" s="36"/>
      <c r="C8" s="36"/>
      <c r="D8" s="36"/>
      <c r="E8" s="36"/>
      <c r="F8" s="36">
        <v>0</v>
      </c>
      <c r="G8" s="36">
        <v>8.1</v>
      </c>
      <c r="H8" s="36">
        <v>1.2</v>
      </c>
      <c r="I8" s="36">
        <v>3.4</v>
      </c>
      <c r="J8" s="36">
        <v>-0.2</v>
      </c>
      <c r="K8" s="36">
        <v>-5.2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43">
        <v>7.3</v>
      </c>
    </row>
    <row r="9" spans="1:36" s="48" customFormat="1" ht="12.75">
      <c r="A9" s="49" t="s">
        <v>31</v>
      </c>
      <c r="F9" s="46"/>
      <c r="G9" s="46">
        <v>-4</v>
      </c>
      <c r="H9" s="46">
        <v>-18.7</v>
      </c>
      <c r="I9" s="46">
        <v>-9.5</v>
      </c>
      <c r="J9" s="46">
        <v>-12.5</v>
      </c>
      <c r="K9" s="46">
        <v>-15.5</v>
      </c>
      <c r="L9" s="46">
        <v>-16.5</v>
      </c>
      <c r="AJ9" s="43">
        <v>-76.7</v>
      </c>
    </row>
    <row r="10" spans="1:36" s="48" customFormat="1" ht="12.75">
      <c r="A10" s="49" t="s">
        <v>84</v>
      </c>
      <c r="G10" s="46"/>
      <c r="H10" s="46">
        <v>4</v>
      </c>
      <c r="I10" s="46">
        <v>-12.2</v>
      </c>
      <c r="J10" s="46">
        <v>-6.1</v>
      </c>
      <c r="K10" s="46">
        <v>-7.1</v>
      </c>
      <c r="L10" s="46">
        <v>-7.1</v>
      </c>
      <c r="M10" s="46">
        <v>-7.1</v>
      </c>
      <c r="AJ10" s="43">
        <v>-35.6</v>
      </c>
    </row>
    <row r="11" spans="1:36" s="48" customFormat="1" ht="12.75">
      <c r="A11" s="49" t="s">
        <v>37</v>
      </c>
      <c r="H11" s="46"/>
      <c r="I11" s="46">
        <v>0</v>
      </c>
      <c r="J11" s="46">
        <v>1.4</v>
      </c>
      <c r="K11" s="46">
        <v>5.6</v>
      </c>
      <c r="L11" s="46">
        <v>8.2</v>
      </c>
      <c r="M11" s="46">
        <v>8.9</v>
      </c>
      <c r="N11" s="46">
        <v>9.6</v>
      </c>
      <c r="AJ11" s="43">
        <v>33.7</v>
      </c>
    </row>
    <row r="12" spans="1:36" s="48" customFormat="1" ht="12.75">
      <c r="A12" s="49" t="s">
        <v>85</v>
      </c>
      <c r="I12" s="46"/>
      <c r="J12" s="46">
        <v>14.1</v>
      </c>
      <c r="K12" s="46">
        <v>-6.1</v>
      </c>
      <c r="L12" s="46">
        <v>-10.3</v>
      </c>
      <c r="M12" s="46">
        <v>-13.3</v>
      </c>
      <c r="N12" s="46">
        <v>-2.8</v>
      </c>
      <c r="O12" s="46">
        <v>-14.8</v>
      </c>
      <c r="AJ12" s="43">
        <v>-33.2</v>
      </c>
    </row>
    <row r="13" spans="1:36" ht="12.75">
      <c r="A13" s="50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>
        <v>0</v>
      </c>
      <c r="L13" s="36">
        <v>-9</v>
      </c>
      <c r="M13" s="36">
        <v>-12</v>
      </c>
      <c r="N13" s="36">
        <v>-16</v>
      </c>
      <c r="O13" s="36">
        <v>-19</v>
      </c>
      <c r="P13" s="36">
        <v>-19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43">
        <v>-75</v>
      </c>
    </row>
    <row r="14" spans="1:36" s="48" customFormat="1" ht="12.75">
      <c r="A14" s="49" t="s">
        <v>45</v>
      </c>
      <c r="K14" s="46"/>
      <c r="L14" s="46">
        <v>0</v>
      </c>
      <c r="M14" s="46">
        <v>4</v>
      </c>
      <c r="N14" s="46">
        <v>-2</v>
      </c>
      <c r="O14" s="46">
        <v>0</v>
      </c>
      <c r="P14" s="46">
        <v>0</v>
      </c>
      <c r="Q14" s="46">
        <v>0</v>
      </c>
      <c r="AJ14" s="43">
        <v>2</v>
      </c>
    </row>
    <row r="15" spans="1:36" s="48" customFormat="1" ht="12.75">
      <c r="A15" s="49" t="s">
        <v>48</v>
      </c>
      <c r="L15" s="46"/>
      <c r="M15" s="46">
        <v>4</v>
      </c>
      <c r="N15" s="46">
        <v>5</v>
      </c>
      <c r="O15" s="46">
        <v>3</v>
      </c>
      <c r="P15" s="46">
        <v>0</v>
      </c>
      <c r="Q15" s="46">
        <v>0</v>
      </c>
      <c r="R15" s="46">
        <v>0</v>
      </c>
      <c r="AJ15" s="43">
        <v>12</v>
      </c>
    </row>
    <row r="16" spans="1:36" s="48" customFormat="1" ht="12.75">
      <c r="A16" s="49" t="s">
        <v>51</v>
      </c>
      <c r="M16" s="46"/>
      <c r="N16" s="46">
        <v>0</v>
      </c>
      <c r="O16" s="46">
        <v>-4.3</v>
      </c>
      <c r="P16" s="46">
        <v>-8.5</v>
      </c>
      <c r="Q16" s="46">
        <v>-16.6</v>
      </c>
      <c r="R16" s="46">
        <v>-20.9</v>
      </c>
      <c r="S16" s="46">
        <v>-25.7</v>
      </c>
      <c r="AJ16" s="43">
        <v>-76</v>
      </c>
    </row>
    <row r="17" spans="1:36" s="48" customFormat="1" ht="12.75">
      <c r="A17" s="49" t="s">
        <v>54</v>
      </c>
      <c r="N17" s="46"/>
      <c r="O17" s="46">
        <v>0</v>
      </c>
      <c r="P17" s="46">
        <v>0.211</v>
      </c>
      <c r="Q17" s="46">
        <v>0.104</v>
      </c>
      <c r="R17" s="46">
        <v>-0.317</v>
      </c>
      <c r="S17" s="46">
        <v>-0.433</v>
      </c>
      <c r="T17" s="46">
        <v>-0.879</v>
      </c>
      <c r="AJ17" s="43">
        <v>-1.314</v>
      </c>
    </row>
    <row r="18" spans="1:36" ht="12.75">
      <c r="A18" s="50" t="s">
        <v>57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>
        <v>0</v>
      </c>
      <c r="Q18" s="36">
        <v>2.985</v>
      </c>
      <c r="R18" s="36">
        <v>1.979</v>
      </c>
      <c r="S18" s="36">
        <v>-1.022</v>
      </c>
      <c r="T18" s="36">
        <v>-2.019</v>
      </c>
      <c r="U18" s="36">
        <v>-2.021</v>
      </c>
      <c r="V18" s="36">
        <v>-2.018</v>
      </c>
      <c r="W18" s="36">
        <v>-2.021</v>
      </c>
      <c r="X18" s="36">
        <v>-1.023</v>
      </c>
      <c r="Y18" s="36">
        <v>-1.023</v>
      </c>
      <c r="Z18" s="36">
        <v>-1.026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43">
        <v>-7.208999999999999</v>
      </c>
    </row>
    <row r="19" spans="1:36" s="48" customFormat="1" ht="12.75">
      <c r="A19" s="51" t="s">
        <v>86</v>
      </c>
      <c r="P19" s="46"/>
      <c r="Q19" s="46">
        <v>-1.032</v>
      </c>
      <c r="R19" s="46">
        <v>-11.089</v>
      </c>
      <c r="S19" s="46">
        <v>-9.326</v>
      </c>
      <c r="T19" s="46">
        <v>-11.364</v>
      </c>
      <c r="U19" s="46">
        <v>-13.263</v>
      </c>
      <c r="V19" s="46">
        <v>-14.818</v>
      </c>
      <c r="W19" s="46">
        <v>-18.527</v>
      </c>
      <c r="X19" s="46">
        <v>-20.367</v>
      </c>
      <c r="Y19" s="46">
        <v>-22.877000000000002</v>
      </c>
      <c r="Z19" s="46">
        <v>-26.427</v>
      </c>
      <c r="AA19" s="46">
        <v>-29.198999999999998</v>
      </c>
      <c r="AJ19" s="43">
        <v>-178.289</v>
      </c>
    </row>
    <row r="20" spans="1:36" s="48" customFormat="1" ht="12.75">
      <c r="A20" s="49" t="s">
        <v>62</v>
      </c>
      <c r="Q20" s="46"/>
      <c r="R20" s="46">
        <v>0</v>
      </c>
      <c r="S20" s="46">
        <v>-0.5</v>
      </c>
      <c r="T20" s="46">
        <v>-9.6</v>
      </c>
      <c r="U20" s="46">
        <v>-30</v>
      </c>
      <c r="V20" s="46">
        <v>-15.574</v>
      </c>
      <c r="W20" s="46">
        <v>-52.2</v>
      </c>
      <c r="X20" s="46">
        <v>-38.7</v>
      </c>
      <c r="Y20" s="46">
        <v>-45.7</v>
      </c>
      <c r="Z20" s="46">
        <v>-53.4</v>
      </c>
      <c r="AA20" s="46">
        <v>-7.13</v>
      </c>
      <c r="AB20" s="46">
        <v>-56.7</v>
      </c>
      <c r="AJ20" s="43">
        <v>-309.504</v>
      </c>
    </row>
    <row r="21" spans="1:36" s="48" customFormat="1" ht="12.75">
      <c r="A21" s="49" t="s">
        <v>65</v>
      </c>
      <c r="R21" s="46"/>
      <c r="S21" s="46">
        <v>-1.074</v>
      </c>
      <c r="T21" s="46">
        <v>0.484</v>
      </c>
      <c r="U21" s="46">
        <v>2.208</v>
      </c>
      <c r="V21" s="46">
        <v>1.149</v>
      </c>
      <c r="W21" s="46">
        <v>3.517</v>
      </c>
      <c r="X21" s="46">
        <v>4.388</v>
      </c>
      <c r="Y21" s="46">
        <v>4.465</v>
      </c>
      <c r="Z21" s="46">
        <v>5.817</v>
      </c>
      <c r="AA21" s="46">
        <v>6.379</v>
      </c>
      <c r="AB21" s="46">
        <v>6.939</v>
      </c>
      <c r="AC21" s="46">
        <v>8.498</v>
      </c>
      <c r="AJ21" s="43">
        <v>42.77</v>
      </c>
    </row>
    <row r="22" spans="1:36" s="48" customFormat="1" ht="12.75">
      <c r="A22" s="49" t="s">
        <v>68</v>
      </c>
      <c r="S22" s="46"/>
      <c r="T22" s="46">
        <v>0</v>
      </c>
      <c r="U22" s="46">
        <v>6.978</v>
      </c>
      <c r="V22" s="46">
        <v>3.816</v>
      </c>
      <c r="W22" s="46">
        <v>4.966</v>
      </c>
      <c r="X22" s="46">
        <v>2.402</v>
      </c>
      <c r="Y22" s="46">
        <v>1.26</v>
      </c>
      <c r="Z22" s="46">
        <v>1.028</v>
      </c>
      <c r="AA22" s="46">
        <v>0.967</v>
      </c>
      <c r="AB22" s="46">
        <v>1.33</v>
      </c>
      <c r="AC22" s="46">
        <v>1.54</v>
      </c>
      <c r="AD22" s="46">
        <v>1.45</v>
      </c>
      <c r="AJ22" s="43">
        <v>25.737</v>
      </c>
    </row>
    <row r="23" spans="1:36" ht="12.75">
      <c r="A23" s="50" t="s">
        <v>71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13.551</v>
      </c>
      <c r="V23" s="36">
        <v>10.209</v>
      </c>
      <c r="W23" s="36">
        <v>14.223000000000003</v>
      </c>
      <c r="X23" s="36">
        <v>11.92</v>
      </c>
      <c r="Y23" s="36">
        <v>10.756</v>
      </c>
      <c r="Z23" s="36">
        <v>10.176000000000002</v>
      </c>
      <c r="AA23" s="36">
        <v>8.629</v>
      </c>
      <c r="AB23" s="36">
        <v>8.881</v>
      </c>
      <c r="AC23" s="36">
        <v>8.283999999999999</v>
      </c>
      <c r="AD23" s="36">
        <v>8.947</v>
      </c>
      <c r="AE23" s="36">
        <v>9.021</v>
      </c>
      <c r="AF23" s="36"/>
      <c r="AG23" s="36"/>
      <c r="AH23" s="36"/>
      <c r="AI23" s="36"/>
      <c r="AJ23" s="43">
        <v>114.59700000000002</v>
      </c>
    </row>
    <row r="24" spans="1:36" s="48" customFormat="1" ht="12.75">
      <c r="A24" s="52" t="s">
        <v>74</v>
      </c>
      <c r="U24" s="46"/>
      <c r="V24" s="46">
        <v>11.379</v>
      </c>
      <c r="W24" s="46">
        <v>10.447</v>
      </c>
      <c r="X24" s="46">
        <v>10.4</v>
      </c>
      <c r="Y24" s="46">
        <v>9.706</v>
      </c>
      <c r="Z24" s="46">
        <v>7.811999999999998</v>
      </c>
      <c r="AA24" s="46">
        <v>10.355</v>
      </c>
      <c r="AB24" s="46">
        <v>10.261999999999997</v>
      </c>
      <c r="AC24" s="46">
        <v>10.143</v>
      </c>
      <c r="AD24" s="46">
        <v>9.816999999999997</v>
      </c>
      <c r="AE24" s="46">
        <v>11.322000000000003</v>
      </c>
      <c r="AF24" s="46">
        <v>12.575999999999992</v>
      </c>
      <c r="AJ24" s="43">
        <v>114.219</v>
      </c>
    </row>
    <row r="25" spans="1:36" s="48" customFormat="1" ht="12.75">
      <c r="A25" s="52" t="s">
        <v>77</v>
      </c>
      <c r="V25" s="46"/>
      <c r="W25" s="46">
        <v>9.745</v>
      </c>
      <c r="X25" s="46">
        <v>15.173</v>
      </c>
      <c r="Y25" s="46">
        <v>11.693</v>
      </c>
      <c r="Z25" s="46">
        <v>12.445</v>
      </c>
      <c r="AA25" s="46">
        <v>9.259</v>
      </c>
      <c r="AB25" s="46">
        <v>8.651</v>
      </c>
      <c r="AC25" s="46">
        <v>9.734000000000002</v>
      </c>
      <c r="AD25" s="46">
        <v>9.803999999999998</v>
      </c>
      <c r="AE25" s="46">
        <v>9.343</v>
      </c>
      <c r="AF25" s="46">
        <v>9.138</v>
      </c>
      <c r="AG25" s="46">
        <v>9.098</v>
      </c>
      <c r="AH25" s="46"/>
      <c r="AJ25" s="43">
        <v>114.083</v>
      </c>
    </row>
    <row r="26" spans="1:36" s="48" customFormat="1" ht="12.75">
      <c r="A26" s="52" t="s">
        <v>78</v>
      </c>
      <c r="W26" s="46"/>
      <c r="X26" s="46">
        <v>16.352</v>
      </c>
      <c r="Y26" s="46">
        <v>25.206000000000003</v>
      </c>
      <c r="Z26" s="46">
        <v>19.828</v>
      </c>
      <c r="AA26" s="46">
        <v>36.509</v>
      </c>
      <c r="AB26" s="46">
        <v>50.906</v>
      </c>
      <c r="AC26" s="46">
        <v>55.830999999999996</v>
      </c>
      <c r="AD26" s="46">
        <v>59.366</v>
      </c>
      <c r="AE26" s="46">
        <v>62.507999999999996</v>
      </c>
      <c r="AF26" s="46">
        <v>65.249</v>
      </c>
      <c r="AG26" s="46">
        <v>70.234</v>
      </c>
      <c r="AH26" s="46">
        <v>76.163</v>
      </c>
      <c r="AI26" s="46"/>
      <c r="AJ26" s="43">
        <v>538.1519999999999</v>
      </c>
    </row>
    <row r="27" spans="1:36" ht="12.75">
      <c r="A27" s="53" t="s">
        <v>87</v>
      </c>
      <c r="Y27" s="46">
        <v>0.065</v>
      </c>
      <c r="Z27" s="46">
        <v>5.405</v>
      </c>
      <c r="AA27" s="46">
        <v>9.0872</v>
      </c>
      <c r="AB27" s="46">
        <v>0.734</v>
      </c>
      <c r="AC27" s="46">
        <v>0.779</v>
      </c>
      <c r="AD27" s="46">
        <v>3.2159999999999997</v>
      </c>
      <c r="AE27" s="46">
        <v>1.47</v>
      </c>
      <c r="AF27" s="46">
        <v>-1.768</v>
      </c>
      <c r="AG27" s="46">
        <v>-2.464</v>
      </c>
      <c r="AH27" s="46">
        <v>-2.339</v>
      </c>
      <c r="AI27" s="46">
        <v>-1.6440000000000001</v>
      </c>
      <c r="AJ27" s="43">
        <v>12.5412</v>
      </c>
    </row>
    <row r="28" spans="1:36" ht="12.75">
      <c r="A28" s="53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3"/>
    </row>
    <row r="29" spans="1:36" ht="12.75">
      <c r="A29" s="61" t="s">
        <v>115</v>
      </c>
      <c r="B29" s="54">
        <f>SUM(B5:B27)</f>
        <v>0</v>
      </c>
      <c r="C29" s="54">
        <f aca="true" t="shared" si="0" ref="C29:AJ29">SUM(C5:C27)</f>
        <v>-11</v>
      </c>
      <c r="D29" s="54">
        <f t="shared" si="0"/>
        <v>-19</v>
      </c>
      <c r="E29" s="54">
        <f t="shared" si="0"/>
        <v>-30</v>
      </c>
      <c r="F29" s="54">
        <f t="shared" si="0"/>
        <v>-25</v>
      </c>
      <c r="G29" s="54">
        <f t="shared" si="0"/>
        <v>-41.9</v>
      </c>
      <c r="H29" s="54">
        <f t="shared" si="0"/>
        <v>-31.5</v>
      </c>
      <c r="I29" s="54">
        <f t="shared" si="0"/>
        <v>-40.3</v>
      </c>
      <c r="J29" s="54">
        <f t="shared" si="0"/>
        <v>-19.299999999999997</v>
      </c>
      <c r="K29" s="54">
        <f t="shared" si="0"/>
        <v>-28.299999999999997</v>
      </c>
      <c r="L29" s="54">
        <f t="shared" si="0"/>
        <v>-34.7</v>
      </c>
      <c r="M29" s="54">
        <f t="shared" si="0"/>
        <v>-15.5</v>
      </c>
      <c r="N29" s="54">
        <f t="shared" si="0"/>
        <v>-6.199999999999999</v>
      </c>
      <c r="O29" s="54">
        <f t="shared" si="0"/>
        <v>-35.099999999999994</v>
      </c>
      <c r="P29" s="54">
        <f t="shared" si="0"/>
        <v>-27.289</v>
      </c>
      <c r="Q29" s="54">
        <f t="shared" si="0"/>
        <v>-14.543000000000003</v>
      </c>
      <c r="R29" s="54">
        <f t="shared" si="0"/>
        <v>-30.326999999999998</v>
      </c>
      <c r="S29" s="54">
        <f t="shared" si="0"/>
        <v>-38.05499999999999</v>
      </c>
      <c r="T29" s="54">
        <f t="shared" si="0"/>
        <v>-23.378</v>
      </c>
      <c r="U29" s="54">
        <f t="shared" si="0"/>
        <v>-22.546999999999997</v>
      </c>
      <c r="V29" s="54">
        <f t="shared" si="0"/>
        <v>-5.8569999999999975</v>
      </c>
      <c r="W29" s="54">
        <f t="shared" si="0"/>
        <v>-29.850000000000016</v>
      </c>
      <c r="X29" s="54">
        <f t="shared" si="0"/>
        <v>0.5449999999999964</v>
      </c>
      <c r="Y29" s="54">
        <f t="shared" si="0"/>
        <v>-6.44900000000001</v>
      </c>
      <c r="Z29" s="54">
        <f t="shared" si="0"/>
        <v>-18.341999999999995</v>
      </c>
      <c r="AA29" s="54">
        <f t="shared" si="0"/>
        <v>44.85619999999999</v>
      </c>
      <c r="AB29" s="54">
        <f t="shared" si="0"/>
        <v>31.002999999999993</v>
      </c>
      <c r="AC29" s="54">
        <f t="shared" si="0"/>
        <v>94.809</v>
      </c>
      <c r="AD29" s="54">
        <f t="shared" si="0"/>
        <v>92.59999999999998</v>
      </c>
      <c r="AE29" s="54">
        <f t="shared" si="0"/>
        <v>93.664</v>
      </c>
      <c r="AF29" s="54">
        <f t="shared" si="0"/>
        <v>85.195</v>
      </c>
      <c r="AG29" s="54">
        <f t="shared" si="0"/>
        <v>76.868</v>
      </c>
      <c r="AH29" s="54">
        <f t="shared" si="0"/>
        <v>73.824</v>
      </c>
      <c r="AI29" s="54">
        <f t="shared" si="0"/>
        <v>-1.6440000000000001</v>
      </c>
      <c r="AJ29" s="54">
        <f t="shared" si="0"/>
        <v>37.28319999999974</v>
      </c>
    </row>
    <row r="31" spans="1:3" ht="17.25">
      <c r="A31" s="38" t="s">
        <v>91</v>
      </c>
      <c r="C31" s="39"/>
    </row>
    <row r="32" spans="1:3" ht="12.75">
      <c r="A32" s="39" t="s">
        <v>120</v>
      </c>
      <c r="C32" s="39"/>
    </row>
    <row r="33" spans="1:36" ht="12.75">
      <c r="A33" s="40" t="s">
        <v>79</v>
      </c>
      <c r="B33" s="41"/>
      <c r="C33" s="41"/>
      <c r="D33" s="42" t="s">
        <v>80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8" customHeight="1">
      <c r="A34" s="43"/>
      <c r="B34" s="44">
        <v>1981</v>
      </c>
      <c r="C34" s="44">
        <v>1982</v>
      </c>
      <c r="D34" s="44">
        <v>1983</v>
      </c>
      <c r="E34" s="44">
        <v>1984</v>
      </c>
      <c r="F34" s="44">
        <v>1985</v>
      </c>
      <c r="G34" s="44">
        <v>1986</v>
      </c>
      <c r="H34" s="44">
        <v>1987</v>
      </c>
      <c r="I34" s="44">
        <v>1988</v>
      </c>
      <c r="J34" s="44">
        <v>1989</v>
      </c>
      <c r="K34" s="44">
        <v>1990</v>
      </c>
      <c r="L34" s="44">
        <v>1991</v>
      </c>
      <c r="M34" s="44">
        <v>1992</v>
      </c>
      <c r="N34" s="44">
        <v>1993</v>
      </c>
      <c r="O34" s="44">
        <v>1994</v>
      </c>
      <c r="P34" s="44">
        <v>1995</v>
      </c>
      <c r="Q34" s="44">
        <v>1996</v>
      </c>
      <c r="R34" s="44">
        <v>1997</v>
      </c>
      <c r="S34" s="44">
        <v>1998</v>
      </c>
      <c r="T34" s="44">
        <v>1999</v>
      </c>
      <c r="U34" s="44">
        <v>2000</v>
      </c>
      <c r="V34" s="44">
        <v>2001</v>
      </c>
      <c r="W34" s="44">
        <v>2002</v>
      </c>
      <c r="X34" s="44">
        <v>2003</v>
      </c>
      <c r="Y34" s="44">
        <v>2004</v>
      </c>
      <c r="Z34" s="44">
        <v>2005</v>
      </c>
      <c r="AA34" s="44">
        <v>2006</v>
      </c>
      <c r="AB34" s="44">
        <v>2007</v>
      </c>
      <c r="AC34" s="44">
        <v>2008</v>
      </c>
      <c r="AD34" s="44">
        <v>2009</v>
      </c>
      <c r="AE34" s="44">
        <v>2010</v>
      </c>
      <c r="AF34" s="44">
        <v>2011</v>
      </c>
      <c r="AG34" s="44">
        <v>2012</v>
      </c>
      <c r="AH34" s="44">
        <v>2013</v>
      </c>
      <c r="AI34" s="44">
        <v>2014</v>
      </c>
      <c r="AJ34" s="44" t="s">
        <v>92</v>
      </c>
    </row>
    <row r="35" spans="1:36" ht="12.75">
      <c r="A35" s="51" t="s">
        <v>6</v>
      </c>
      <c r="B35" s="29">
        <v>0</v>
      </c>
      <c r="C35" s="29">
        <v>-11</v>
      </c>
      <c r="D35" s="29">
        <v>-19</v>
      </c>
      <c r="E35" s="29">
        <v>-30</v>
      </c>
      <c r="F35" s="29">
        <v>-25</v>
      </c>
      <c r="G35" s="29">
        <v>-41.9</v>
      </c>
      <c r="AJ35" s="43">
        <v>-126.9</v>
      </c>
    </row>
    <row r="36" spans="1:36" ht="12.75">
      <c r="A36" s="51" t="s">
        <v>22</v>
      </c>
      <c r="D36" s="29">
        <v>2</v>
      </c>
      <c r="E36" s="29">
        <v>1</v>
      </c>
      <c r="F36" s="29">
        <v>8</v>
      </c>
      <c r="G36" s="29">
        <v>-6.9</v>
      </c>
      <c r="H36" s="29">
        <v>-31.5</v>
      </c>
      <c r="I36" s="29">
        <v>-40.3</v>
      </c>
      <c r="AJ36" s="43">
        <v>-67.7</v>
      </c>
    </row>
    <row r="37" spans="1:36" ht="12.75">
      <c r="A37" s="51" t="s">
        <v>25</v>
      </c>
      <c r="E37" s="29">
        <v>0</v>
      </c>
      <c r="F37" s="29">
        <v>11</v>
      </c>
      <c r="G37" s="29">
        <v>0.09999999999999964</v>
      </c>
      <c r="H37" s="29">
        <v>-21.5</v>
      </c>
      <c r="I37" s="29">
        <v>-29.3</v>
      </c>
      <c r="J37" s="29">
        <v>-19.3</v>
      </c>
      <c r="AJ37" s="43">
        <v>-59</v>
      </c>
    </row>
    <row r="38" spans="1:36" ht="12.75">
      <c r="A38" s="50" t="s">
        <v>28</v>
      </c>
      <c r="B38" s="36"/>
      <c r="C38" s="36"/>
      <c r="D38" s="36"/>
      <c r="E38" s="36"/>
      <c r="F38" s="36">
        <v>0</v>
      </c>
      <c r="G38" s="36">
        <v>4.1</v>
      </c>
      <c r="H38" s="36">
        <v>-13.5</v>
      </c>
      <c r="I38" s="36">
        <v>-18.3</v>
      </c>
      <c r="J38" s="36">
        <v>-3.3</v>
      </c>
      <c r="K38" s="36">
        <v>-28.3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3">
        <v>-59.3</v>
      </c>
    </row>
    <row r="39" spans="1:36" ht="12.75">
      <c r="A39" s="51" t="s">
        <v>31</v>
      </c>
      <c r="G39" s="29">
        <v>-4</v>
      </c>
      <c r="H39" s="29">
        <v>-14.7</v>
      </c>
      <c r="I39" s="29">
        <v>-21.7</v>
      </c>
      <c r="J39" s="29">
        <v>-3.1</v>
      </c>
      <c r="K39" s="29">
        <v>-23.1</v>
      </c>
      <c r="L39" s="29">
        <v>-34.7</v>
      </c>
      <c r="AJ39" s="43">
        <v>-101.3</v>
      </c>
    </row>
    <row r="40" spans="1:36" ht="12.75">
      <c r="A40" s="51" t="s">
        <v>84</v>
      </c>
      <c r="H40" s="29">
        <v>4</v>
      </c>
      <c r="I40" s="29">
        <v>-12.2</v>
      </c>
      <c r="J40" s="29">
        <v>9.4</v>
      </c>
      <c r="K40" s="29">
        <v>-7.6</v>
      </c>
      <c r="L40" s="29">
        <v>-18.2</v>
      </c>
      <c r="M40" s="29">
        <v>-15.5</v>
      </c>
      <c r="AJ40" s="43">
        <v>-40.1</v>
      </c>
    </row>
    <row r="41" spans="1:36" ht="12.75">
      <c r="A41" s="51" t="s">
        <v>37</v>
      </c>
      <c r="I41" s="29">
        <v>0</v>
      </c>
      <c r="J41" s="29">
        <v>15.5</v>
      </c>
      <c r="K41" s="29">
        <v>-0.5</v>
      </c>
      <c r="L41" s="29">
        <v>-11.1</v>
      </c>
      <c r="M41" s="29">
        <v>-8.4</v>
      </c>
      <c r="N41" s="29">
        <v>-6.2</v>
      </c>
      <c r="AJ41" s="43">
        <v>-10.7</v>
      </c>
    </row>
    <row r="42" spans="1:36" ht="12.75">
      <c r="A42" s="51" t="s">
        <v>85</v>
      </c>
      <c r="J42" s="29">
        <v>14.1</v>
      </c>
      <c r="K42" s="29">
        <v>-6.1</v>
      </c>
      <c r="L42" s="29">
        <v>-19.3</v>
      </c>
      <c r="M42" s="29">
        <v>-17.3</v>
      </c>
      <c r="N42" s="29">
        <v>-15.8</v>
      </c>
      <c r="O42" s="29">
        <v>-35.1</v>
      </c>
      <c r="AJ42" s="43">
        <v>-79.5</v>
      </c>
    </row>
    <row r="43" spans="1:36" ht="12.75">
      <c r="A43" s="50" t="s">
        <v>43</v>
      </c>
      <c r="B43" s="36"/>
      <c r="C43" s="36"/>
      <c r="D43" s="36"/>
      <c r="E43" s="36"/>
      <c r="F43" s="36"/>
      <c r="G43" s="36"/>
      <c r="H43" s="36"/>
      <c r="I43" s="36"/>
      <c r="J43" s="36"/>
      <c r="K43" s="36">
        <v>0</v>
      </c>
      <c r="L43" s="36">
        <v>-9</v>
      </c>
      <c r="M43" s="36">
        <v>-4</v>
      </c>
      <c r="N43" s="36">
        <v>-13</v>
      </c>
      <c r="O43" s="36">
        <v>-20.3</v>
      </c>
      <c r="P43" s="36">
        <v>-27.289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43">
        <v>-73.589</v>
      </c>
    </row>
    <row r="44" spans="1:36" ht="12.75">
      <c r="A44" s="51" t="s">
        <v>45</v>
      </c>
      <c r="L44" s="29">
        <v>0</v>
      </c>
      <c r="M44" s="29">
        <v>8</v>
      </c>
      <c r="N44" s="29">
        <v>3</v>
      </c>
      <c r="O44" s="29">
        <v>-1.3</v>
      </c>
      <c r="P44" s="29">
        <v>-8.289</v>
      </c>
      <c r="Q44" s="29">
        <v>-14.543000000000003</v>
      </c>
      <c r="AJ44" s="43">
        <v>-13.132000000000003</v>
      </c>
    </row>
    <row r="45" spans="1:36" ht="12.75">
      <c r="A45" s="51" t="s">
        <v>48</v>
      </c>
      <c r="M45" s="29">
        <v>4</v>
      </c>
      <c r="N45" s="29">
        <v>5</v>
      </c>
      <c r="O45" s="29">
        <v>-1.3</v>
      </c>
      <c r="P45" s="29">
        <v>-8.289</v>
      </c>
      <c r="Q45" s="29">
        <v>-14.543000000000003</v>
      </c>
      <c r="R45" s="29">
        <v>-30.326999999999998</v>
      </c>
      <c r="AJ45" s="43">
        <v>-45.459</v>
      </c>
    </row>
    <row r="46" spans="1:36" ht="12.75">
      <c r="A46" s="51" t="s">
        <v>51</v>
      </c>
      <c r="N46" s="29">
        <v>0</v>
      </c>
      <c r="O46" s="29">
        <v>-4.3</v>
      </c>
      <c r="P46" s="29">
        <v>-8.289</v>
      </c>
      <c r="Q46" s="29">
        <v>-14.543000000000003</v>
      </c>
      <c r="R46" s="29">
        <v>-30.326999999999998</v>
      </c>
      <c r="S46" s="29">
        <v>-38.055</v>
      </c>
      <c r="AJ46" s="43">
        <v>-95.514</v>
      </c>
    </row>
    <row r="47" spans="1:36" ht="12.75">
      <c r="A47" s="51" t="s">
        <v>54</v>
      </c>
      <c r="O47" s="29">
        <v>0</v>
      </c>
      <c r="P47" s="29">
        <v>0.211</v>
      </c>
      <c r="Q47" s="29">
        <v>2.057</v>
      </c>
      <c r="R47" s="29">
        <v>-9.427</v>
      </c>
      <c r="S47" s="29">
        <v>-12.355</v>
      </c>
      <c r="T47" s="29">
        <v>-23.378</v>
      </c>
      <c r="AJ47" s="43">
        <v>-42.891999999999996</v>
      </c>
    </row>
    <row r="48" spans="1:36" ht="12.75">
      <c r="A48" s="50" t="s">
        <v>57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>
        <v>0</v>
      </c>
      <c r="Q48" s="36">
        <v>1.9529999999999998</v>
      </c>
      <c r="R48" s="36">
        <v>-9.11</v>
      </c>
      <c r="S48" s="36">
        <v>-11.922</v>
      </c>
      <c r="T48" s="36">
        <v>-22.499000000000002</v>
      </c>
      <c r="U48" s="36">
        <v>-22.546999999999997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43">
        <v>-64.125</v>
      </c>
    </row>
    <row r="49" spans="1:36" ht="12.75">
      <c r="A49" s="59" t="s">
        <v>86</v>
      </c>
      <c r="Q49" s="29">
        <v>-1.032</v>
      </c>
      <c r="R49" s="29">
        <v>-11.089</v>
      </c>
      <c r="S49" s="29">
        <v>-10.9</v>
      </c>
      <c r="T49" s="29">
        <v>-20.48</v>
      </c>
      <c r="U49" s="29">
        <v>-20.525999999999996</v>
      </c>
      <c r="V49" s="29">
        <v>-3.838999999999999</v>
      </c>
      <c r="W49" s="29">
        <v>-27.829000000000008</v>
      </c>
      <c r="X49" s="29">
        <v>1.5679999999999854</v>
      </c>
      <c r="Y49" s="29">
        <v>-5.425999999999993</v>
      </c>
      <c r="Z49" s="29">
        <v>-17.316</v>
      </c>
      <c r="AA49" s="29">
        <v>44.8562</v>
      </c>
      <c r="AJ49" s="43">
        <v>-86.57</v>
      </c>
    </row>
    <row r="50" spans="1:36" ht="12.75">
      <c r="A50" s="51" t="s">
        <v>62</v>
      </c>
      <c r="R50" s="29">
        <v>0</v>
      </c>
      <c r="S50" s="29">
        <v>-1.574</v>
      </c>
      <c r="T50" s="29">
        <v>-9.116</v>
      </c>
      <c r="U50" s="29">
        <v>-7.263</v>
      </c>
      <c r="V50" s="29">
        <v>10.978999999999997</v>
      </c>
      <c r="W50" s="29">
        <v>-9.301999999999998</v>
      </c>
      <c r="X50" s="29">
        <v>21.935</v>
      </c>
      <c r="Y50" s="29">
        <v>17.45100000000001</v>
      </c>
      <c r="Z50" s="29">
        <v>9.111</v>
      </c>
      <c r="AA50" s="29">
        <v>74.05519999999999</v>
      </c>
      <c r="AB50" s="29">
        <v>31.002999999999993</v>
      </c>
      <c r="AJ50" s="43">
        <v>121.98799999999999</v>
      </c>
    </row>
    <row r="51" spans="1:36" ht="12.75">
      <c r="A51" s="51" t="s">
        <v>65</v>
      </c>
      <c r="S51" s="29">
        <v>-1.074</v>
      </c>
      <c r="T51" s="29">
        <v>0.484</v>
      </c>
      <c r="U51" s="29">
        <v>22.737000000000002</v>
      </c>
      <c r="V51" s="29">
        <v>26.552999999999997</v>
      </c>
      <c r="W51" s="29">
        <v>42.898</v>
      </c>
      <c r="X51" s="29">
        <v>60.635</v>
      </c>
      <c r="Y51" s="29">
        <v>63.151</v>
      </c>
      <c r="Z51" s="29">
        <v>62.51099999999999</v>
      </c>
      <c r="AA51" s="29">
        <v>81.1852</v>
      </c>
      <c r="AB51" s="29">
        <v>87.70299999999999</v>
      </c>
      <c r="AC51" s="29">
        <v>94.809</v>
      </c>
      <c r="AJ51" s="43">
        <v>525.522</v>
      </c>
    </row>
    <row r="52" spans="1:36" ht="12.75">
      <c r="A52" s="51" t="s">
        <v>68</v>
      </c>
      <c r="T52" s="29">
        <v>0</v>
      </c>
      <c r="U52" s="29">
        <v>20.529000000000003</v>
      </c>
      <c r="V52" s="29">
        <v>25.403999999999996</v>
      </c>
      <c r="W52" s="29">
        <v>39.381</v>
      </c>
      <c r="X52" s="29">
        <v>56.247</v>
      </c>
      <c r="Y52" s="29">
        <v>58.68600000000001</v>
      </c>
      <c r="Z52" s="29">
        <v>56.693999999999996</v>
      </c>
      <c r="AA52" s="29">
        <v>74.80619999999999</v>
      </c>
      <c r="AB52" s="29">
        <v>80.764</v>
      </c>
      <c r="AC52" s="29">
        <v>86.311</v>
      </c>
      <c r="AD52" s="29">
        <v>92.6</v>
      </c>
      <c r="AJ52" s="43">
        <v>572.1360000000001</v>
      </c>
    </row>
    <row r="53" spans="1:36" ht="12.75">
      <c r="A53" s="50" t="s">
        <v>71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>
        <v>13.551</v>
      </c>
      <c r="V53" s="36">
        <v>21.587999999999997</v>
      </c>
      <c r="W53" s="36">
        <v>34.415</v>
      </c>
      <c r="X53" s="36">
        <v>53.845</v>
      </c>
      <c r="Y53" s="36">
        <v>57.426</v>
      </c>
      <c r="Z53" s="36">
        <v>55.66599999999999</v>
      </c>
      <c r="AA53" s="36">
        <v>73.83919999999999</v>
      </c>
      <c r="AB53" s="36">
        <v>79.43399999999998</v>
      </c>
      <c r="AC53" s="36">
        <v>84.77099999999999</v>
      </c>
      <c r="AD53" s="36">
        <v>91.15</v>
      </c>
      <c r="AE53" s="36">
        <v>93.664</v>
      </c>
      <c r="AF53" s="36"/>
      <c r="AG53" s="36"/>
      <c r="AH53" s="36"/>
      <c r="AI53" s="36"/>
      <c r="AJ53" s="43">
        <v>638.5929999999998</v>
      </c>
    </row>
    <row r="54" spans="1:36" ht="12.75">
      <c r="A54" s="51" t="s">
        <v>74</v>
      </c>
      <c r="V54" s="29">
        <v>11.379</v>
      </c>
      <c r="W54" s="29">
        <v>20.192</v>
      </c>
      <c r="X54" s="29">
        <v>41.925</v>
      </c>
      <c r="Y54" s="29">
        <v>46.67</v>
      </c>
      <c r="Z54" s="29">
        <v>45.49</v>
      </c>
      <c r="AA54" s="29">
        <v>65.21020000000001</v>
      </c>
      <c r="AB54" s="29">
        <v>70.553</v>
      </c>
      <c r="AC54" s="29">
        <v>76.487</v>
      </c>
      <c r="AD54" s="29">
        <v>82.20299999999999</v>
      </c>
      <c r="AE54" s="29">
        <v>84.64300000000001</v>
      </c>
      <c r="AF54" s="29">
        <v>85.195</v>
      </c>
      <c r="AJ54" s="43">
        <v>610.959</v>
      </c>
    </row>
    <row r="55" spans="1:36" ht="12.75">
      <c r="A55" s="51" t="s">
        <v>77</v>
      </c>
      <c r="W55" s="29">
        <v>9.745</v>
      </c>
      <c r="X55" s="29">
        <v>31.525</v>
      </c>
      <c r="Y55" s="29">
        <v>36.964000000000006</v>
      </c>
      <c r="Z55" s="29">
        <v>37.678</v>
      </c>
      <c r="AA55" s="29">
        <v>54.8552</v>
      </c>
      <c r="AB55" s="29">
        <v>60.291</v>
      </c>
      <c r="AC55" s="29">
        <v>66.344</v>
      </c>
      <c r="AD55" s="29">
        <v>72.386</v>
      </c>
      <c r="AE55" s="29">
        <v>73.32100000000001</v>
      </c>
      <c r="AF55" s="29">
        <v>72.61900000000001</v>
      </c>
      <c r="AG55" s="29">
        <v>76.868</v>
      </c>
      <c r="AJ55" s="43">
        <v>576.072</v>
      </c>
    </row>
    <row r="56" spans="1:36" ht="12.75">
      <c r="A56" s="51" t="s">
        <v>78</v>
      </c>
      <c r="X56" s="29">
        <v>16.352</v>
      </c>
      <c r="Y56" s="29">
        <v>25.271000000000004</v>
      </c>
      <c r="Z56" s="29">
        <v>25.233</v>
      </c>
      <c r="AA56" s="29">
        <v>45.5962</v>
      </c>
      <c r="AB56" s="29">
        <v>51.64</v>
      </c>
      <c r="AC56" s="29">
        <v>56.61</v>
      </c>
      <c r="AD56" s="29">
        <v>62.581999999999994</v>
      </c>
      <c r="AE56" s="29">
        <v>63.977999999999994</v>
      </c>
      <c r="AF56" s="29">
        <v>63.48100000000001</v>
      </c>
      <c r="AG56" s="29">
        <v>67.77</v>
      </c>
      <c r="AH56" s="29">
        <v>73.824</v>
      </c>
      <c r="AJ56" s="43">
        <v>552.3371999999999</v>
      </c>
    </row>
    <row r="57" spans="1:36" ht="12.75">
      <c r="A57" s="51" t="s">
        <v>87</v>
      </c>
      <c r="Y57" s="29">
        <v>0.065</v>
      </c>
      <c r="Z57" s="29">
        <v>5.405</v>
      </c>
      <c r="AA57" s="29">
        <v>9.0872</v>
      </c>
      <c r="AB57" s="29">
        <v>0.734</v>
      </c>
      <c r="AC57" s="29">
        <v>0.779</v>
      </c>
      <c r="AD57" s="29">
        <v>3.2159999999999997</v>
      </c>
      <c r="AE57" s="29">
        <v>1.47</v>
      </c>
      <c r="AF57" s="29">
        <v>-1.768</v>
      </c>
      <c r="AG57" s="29">
        <v>-2.464</v>
      </c>
      <c r="AH57" s="29">
        <v>-2.339</v>
      </c>
      <c r="AI57" s="29">
        <v>-1.6440000000000001</v>
      </c>
      <c r="AJ57" s="43">
        <v>12.5412</v>
      </c>
    </row>
    <row r="59" ht="12.75">
      <c r="A59" s="55" t="s">
        <v>89</v>
      </c>
    </row>
    <row r="60" ht="12.75">
      <c r="A60" s="55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6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3" width="11.57421875" style="0" customWidth="1"/>
    <col min="4" max="4" width="11.00390625" style="0" customWidth="1"/>
    <col min="5" max="7" width="9.8515625" style="0" customWidth="1"/>
  </cols>
  <sheetData>
    <row r="1" ht="17.25">
      <c r="A1" s="37" t="s">
        <v>133</v>
      </c>
    </row>
    <row r="2" ht="12.75">
      <c r="A2" s="24" t="s">
        <v>134</v>
      </c>
    </row>
    <row r="3" spans="2:35" ht="12.75"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3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  <c r="AA3" s="3">
        <v>2006</v>
      </c>
      <c r="AB3" s="3">
        <v>2007</v>
      </c>
      <c r="AC3" s="3">
        <v>2008</v>
      </c>
      <c r="AD3" s="3">
        <v>2009</v>
      </c>
      <c r="AE3" s="3">
        <v>2010</v>
      </c>
      <c r="AF3" s="3">
        <v>2011</v>
      </c>
      <c r="AG3" s="3">
        <v>2012</v>
      </c>
      <c r="AH3" s="3">
        <v>2013</v>
      </c>
      <c r="AI3" s="3"/>
    </row>
    <row r="4" spans="1:35" ht="12.75">
      <c r="A4" s="1" t="s">
        <v>2</v>
      </c>
      <c r="B4" s="4">
        <f>'Projections and Revisions'!B4</f>
        <v>599.3</v>
      </c>
      <c r="C4" s="4">
        <f>'Projections and Revisions'!C4</f>
        <v>617.8</v>
      </c>
      <c r="D4" s="4">
        <f>'Projections and Revisions'!D4</f>
        <v>600.6</v>
      </c>
      <c r="E4" s="4">
        <f>'Projections and Revisions'!E4</f>
        <v>666.5</v>
      </c>
      <c r="F4" s="4">
        <f>'Projections and Revisions'!F4</f>
        <v>734.1</v>
      </c>
      <c r="G4" s="4">
        <f>'Projections and Revisions'!G4</f>
        <v>769.2</v>
      </c>
      <c r="H4" s="4">
        <f>'Projections and Revisions'!H4</f>
        <v>854.4</v>
      </c>
      <c r="I4" s="4">
        <f>'Projections and Revisions'!I4</f>
        <v>909.3</v>
      </c>
      <c r="J4" s="4">
        <f>'Projections and Revisions'!J4</f>
        <v>991.2</v>
      </c>
      <c r="K4" s="4">
        <f>'Projections and Revisions'!K4</f>
        <v>1032</v>
      </c>
      <c r="L4" s="4">
        <f>'Projections and Revisions'!L4</f>
        <v>1055</v>
      </c>
      <c r="M4" s="4">
        <f>'Projections and Revisions'!M4</f>
        <v>1091.3</v>
      </c>
      <c r="N4" s="4">
        <f>'Projections and Revisions'!N4</f>
        <v>1154.4</v>
      </c>
      <c r="O4" s="4">
        <f>'Projections and Revisions'!O4</f>
        <v>1258.6</v>
      </c>
      <c r="P4" s="4">
        <f>'Projections and Revisions'!P4</f>
        <v>1351.8</v>
      </c>
      <c r="Q4" s="4">
        <f>'Projections and Revisions'!Q4</f>
        <v>1453.1</v>
      </c>
      <c r="R4" s="4">
        <f>'Projections and Revisions'!R4</f>
        <v>1579.3</v>
      </c>
      <c r="S4" s="4">
        <f>'Projections and Revisions'!S4</f>
        <v>1721.8</v>
      </c>
      <c r="T4" s="4">
        <f>'Projections and Revisions'!T4</f>
        <v>1827.5</v>
      </c>
      <c r="U4" s="4">
        <f>'Projections and Revisions'!U4</f>
        <v>2025.1</v>
      </c>
      <c r="V4" s="4">
        <f>'Projections and Revisions'!V4</f>
        <v>1990.2</v>
      </c>
      <c r="W4" s="4">
        <f>'Projections and Revisions'!W4</f>
        <v>1853.2</v>
      </c>
      <c r="X4" s="4">
        <f>'Projections and Revisions'!X4</f>
        <v>1782.342</v>
      </c>
      <c r="Y4" s="4">
        <f>'Projections and Revisions'!Y4</f>
        <v>1880.1</v>
      </c>
      <c r="Z4" s="4" t="e">
        <f>'Projections and Revisions'!#REF!</f>
        <v>#REF!</v>
      </c>
      <c r="AA4" s="4" t="e">
        <f>'Projections and Revisions'!#REF!</f>
        <v>#REF!</v>
      </c>
      <c r="AB4" s="4" t="e">
        <f>'Projections and Revisions'!#REF!</f>
        <v>#REF!</v>
      </c>
      <c r="AC4" s="4" t="e">
        <f>'Projections and Revisions'!#REF!</f>
        <v>#REF!</v>
      </c>
      <c r="AD4" s="4" t="e">
        <f>'Projections and Revisions'!#REF!</f>
        <v>#REF!</v>
      </c>
      <c r="AE4" s="4" t="e">
        <f>'Projections and Revisions'!#REF!</f>
        <v>#REF!</v>
      </c>
      <c r="AF4" s="4" t="e">
        <f>'Projections and Revisions'!#REF!</f>
        <v>#REF!</v>
      </c>
      <c r="AG4" s="4" t="e">
        <f>'Projections and Revisions'!#REF!</f>
        <v>#REF!</v>
      </c>
      <c r="AH4" s="4" t="e">
        <f>'Projections and Revisions'!#REF!</f>
        <v>#REF!</v>
      </c>
      <c r="AI4" s="4"/>
    </row>
    <row r="5" spans="1:35" ht="12.75">
      <c r="A5" s="1" t="s">
        <v>1</v>
      </c>
      <c r="B5" s="4">
        <f>'Projections and Revisions'!B3</f>
        <v>3060.275</v>
      </c>
      <c r="C5" s="4">
        <f>'Projections and Revisions'!C3</f>
        <v>3231.1</v>
      </c>
      <c r="D5" s="4">
        <f>'Projections and Revisions'!D3</f>
        <v>3441.65</v>
      </c>
      <c r="E5" s="4">
        <f>'Projections and Revisions'!E3</f>
        <v>3846.575</v>
      </c>
      <c r="F5" s="4">
        <f>'Projections and Revisions'!F3</f>
        <v>4141.55</v>
      </c>
      <c r="G5" s="4">
        <f>'Projections and Revisions'!G3</f>
        <v>4398.3</v>
      </c>
      <c r="H5" s="4">
        <f>'Projections and Revisions'!H3</f>
        <v>4653.95</v>
      </c>
      <c r="I5" s="4">
        <f>'Projections and Revisions'!I3</f>
        <v>5016.65</v>
      </c>
      <c r="J5" s="4">
        <f>'Projections and Revisions'!J3</f>
        <v>5406.625</v>
      </c>
      <c r="K5" s="4">
        <f>'Projections and Revisions'!K3</f>
        <v>5738.425</v>
      </c>
      <c r="L5" s="4">
        <f>'Projections and Revisions'!L3</f>
        <v>5927.875</v>
      </c>
      <c r="M5" s="4">
        <f>'Projections and Revisions'!M3</f>
        <v>6221.675</v>
      </c>
      <c r="N5" s="4">
        <f>'Projections and Revisions'!N3</f>
        <v>6560.9</v>
      </c>
      <c r="O5" s="4">
        <f>'Projections and Revisions'!O3</f>
        <v>6948.75</v>
      </c>
      <c r="P5" s="4">
        <f>'Projections and Revisions'!P3</f>
        <v>7322.65</v>
      </c>
      <c r="Q5" s="4">
        <f>'Projections and Revisions'!Q3</f>
        <v>7700.15</v>
      </c>
      <c r="R5" s="4">
        <f>'Projections and Revisions'!R3</f>
        <v>8194.075</v>
      </c>
      <c r="S5" s="4">
        <f>'Projections and Revisions'!S3</f>
        <v>8655.1</v>
      </c>
      <c r="T5" s="4">
        <f>'Projections and Revisions'!T3</f>
        <v>9141.4</v>
      </c>
      <c r="U5" s="4">
        <f>'Projections and Revisions'!U3</f>
        <v>9715.4</v>
      </c>
      <c r="V5" s="4">
        <f>'Projections and Revisions'!V3</f>
        <v>10032.3</v>
      </c>
      <c r="W5" s="4">
        <f>'Projections and Revisions'!W3</f>
        <v>10337</v>
      </c>
      <c r="X5" s="4">
        <f>'Projections and Revisions'!X3</f>
        <v>10785.8</v>
      </c>
      <c r="Y5" s="4">
        <f>'Projections and Revisions'!Y3</f>
        <v>11552.75</v>
      </c>
      <c r="Z5" s="4" t="e">
        <f>'Projections and Revisions'!#REF!</f>
        <v>#REF!</v>
      </c>
      <c r="AA5" s="4" t="e">
        <f>'Projections and Revisions'!#REF!</f>
        <v>#REF!</v>
      </c>
      <c r="AB5" s="4" t="e">
        <f>'Projections and Revisions'!#REF!</f>
        <v>#REF!</v>
      </c>
      <c r="AC5" s="4" t="e">
        <f>'Projections and Revisions'!#REF!</f>
        <v>#REF!</v>
      </c>
      <c r="AD5" s="4" t="e">
        <f>'Projections and Revisions'!#REF!</f>
        <v>#REF!</v>
      </c>
      <c r="AE5" s="4" t="e">
        <f>'Projections and Revisions'!#REF!</f>
        <v>#REF!</v>
      </c>
      <c r="AF5" s="4" t="e">
        <f>'Projections and Revisions'!#REF!</f>
        <v>#REF!</v>
      </c>
      <c r="AG5" s="4" t="e">
        <f>'Projections and Revisions'!#REF!</f>
        <v>#REF!</v>
      </c>
      <c r="AH5" s="4" t="e">
        <f>'Projections and Revisions'!#REF!</f>
        <v>#REF!</v>
      </c>
      <c r="AI5" s="4"/>
    </row>
    <row r="6" ht="13.5" thickBot="1"/>
    <row r="7" spans="1:7" ht="13.5" thickTop="1">
      <c r="A7" s="62" t="s">
        <v>102</v>
      </c>
      <c r="B7" s="63" t="s">
        <v>93</v>
      </c>
      <c r="C7" s="63" t="s">
        <v>94</v>
      </c>
      <c r="D7" s="63" t="s">
        <v>94</v>
      </c>
      <c r="E7" s="63" t="s">
        <v>94</v>
      </c>
      <c r="F7" s="63" t="s">
        <v>94</v>
      </c>
      <c r="G7" s="64" t="s">
        <v>94</v>
      </c>
    </row>
    <row r="8" spans="1:7" ht="12.75">
      <c r="A8" s="65"/>
      <c r="B8" s="33" t="s">
        <v>95</v>
      </c>
      <c r="C8" s="33" t="s">
        <v>95</v>
      </c>
      <c r="D8" s="33" t="s">
        <v>96</v>
      </c>
      <c r="E8" s="33" t="s">
        <v>97</v>
      </c>
      <c r="F8" s="33" t="s">
        <v>98</v>
      </c>
      <c r="G8" s="66" t="s">
        <v>99</v>
      </c>
    </row>
    <row r="9" spans="1:7" ht="12.75">
      <c r="A9" s="67" t="s">
        <v>103</v>
      </c>
      <c r="B9" s="68"/>
      <c r="C9" s="34"/>
      <c r="D9" s="34"/>
      <c r="E9" s="34"/>
      <c r="F9" s="34"/>
      <c r="G9" s="69"/>
    </row>
    <row r="10" spans="1:7" ht="12.75">
      <c r="A10" s="70" t="s">
        <v>6</v>
      </c>
      <c r="B10" s="71">
        <f aca="true" t="shared" si="0" ref="B10:G10">B40/B4*100</f>
        <v>0.3337226764558462</v>
      </c>
      <c r="C10" s="71">
        <f t="shared" si="0"/>
        <v>-6.863062479766911</v>
      </c>
      <c r="D10" s="71">
        <f t="shared" si="0"/>
        <v>-21.345321345321352</v>
      </c>
      <c r="E10" s="71">
        <f t="shared" si="0"/>
        <v>-18.10952738184547</v>
      </c>
      <c r="F10" s="71">
        <f t="shared" si="0"/>
        <v>-19.56777005857515</v>
      </c>
      <c r="G10" s="72">
        <f t="shared" si="0"/>
        <v>-25.007670306812262</v>
      </c>
    </row>
    <row r="11" spans="1:7" ht="12.75">
      <c r="A11" s="70" t="s">
        <v>22</v>
      </c>
      <c r="B11" s="71">
        <f aca="true" t="shared" si="1" ref="B11:G11">B41/D4*100</f>
        <v>0.3829503829503848</v>
      </c>
      <c r="C11" s="71">
        <f t="shared" si="1"/>
        <v>3.3308327081770512</v>
      </c>
      <c r="D11" s="71">
        <f t="shared" si="1"/>
        <v>1.056123143985831</v>
      </c>
      <c r="E11" s="71">
        <f t="shared" si="1"/>
        <v>-3.322802912116481</v>
      </c>
      <c r="F11" s="71">
        <f t="shared" si="1"/>
        <v>-2.1309691011236014</v>
      </c>
      <c r="G11" s="72">
        <f t="shared" si="1"/>
        <v>-3.975585615308489</v>
      </c>
    </row>
    <row r="12" spans="1:7" ht="12.75">
      <c r="A12" s="70" t="s">
        <v>25</v>
      </c>
      <c r="B12" s="71">
        <f aca="true" t="shared" si="2" ref="B12:G12">B42/E4*100</f>
        <v>1.2303075768942304</v>
      </c>
      <c r="C12" s="71">
        <f t="shared" si="2"/>
        <v>-1.2596376515461127</v>
      </c>
      <c r="D12" s="71">
        <f t="shared" si="2"/>
        <v>-5.532891315652622</v>
      </c>
      <c r="E12" s="71">
        <f t="shared" si="2"/>
        <v>-5.291081460674164</v>
      </c>
      <c r="F12" s="71">
        <f t="shared" si="2"/>
        <v>-7.93467502474432</v>
      </c>
      <c r="G12" s="72">
        <f t="shared" si="2"/>
        <v>-5.566686844229202</v>
      </c>
    </row>
    <row r="13" spans="1:7" ht="12.75">
      <c r="A13" s="73" t="s">
        <v>28</v>
      </c>
      <c r="B13" s="35">
        <f aca="true" t="shared" si="3" ref="B13:G13">B43/F4*100</f>
        <v>-0.401852608636424</v>
      </c>
      <c r="C13" s="35">
        <f t="shared" si="3"/>
        <v>-4.063312532501284</v>
      </c>
      <c r="D13" s="35">
        <f t="shared" si="3"/>
        <v>-2.9180711610486845</v>
      </c>
      <c r="E13" s="35">
        <f t="shared" si="3"/>
        <v>-5.659628285494345</v>
      </c>
      <c r="F13" s="35">
        <f t="shared" si="3"/>
        <v>-3.478107344632765</v>
      </c>
      <c r="G13" s="74">
        <f t="shared" si="3"/>
        <v>-15.80329457364341</v>
      </c>
    </row>
    <row r="14" spans="1:7" ht="12.75">
      <c r="A14" s="70" t="s">
        <v>31</v>
      </c>
      <c r="B14" s="71">
        <f aca="true" t="shared" si="4" ref="B14:G14">B44/G4*100</f>
        <v>-3.1935777431097017</v>
      </c>
      <c r="C14" s="71">
        <f t="shared" si="4"/>
        <v>-2.6997893258426977</v>
      </c>
      <c r="D14" s="71">
        <f t="shared" si="4"/>
        <v>-5.284174639832837</v>
      </c>
      <c r="E14" s="71">
        <f t="shared" si="4"/>
        <v>-2.822336561743332</v>
      </c>
      <c r="F14" s="71">
        <f t="shared" si="4"/>
        <v>-14.527906976744198</v>
      </c>
      <c r="G14" s="72">
        <f t="shared" si="4"/>
        <v>-21.741516587677715</v>
      </c>
    </row>
    <row r="15" spans="1:7" ht="12.75">
      <c r="A15" s="70" t="s">
        <v>84</v>
      </c>
      <c r="B15" s="71">
        <f aca="true" t="shared" si="5" ref="B15:G15">B45/H4*100</f>
        <v>3.534410112359555</v>
      </c>
      <c r="C15" s="71">
        <f t="shared" si="5"/>
        <v>-0.9631584735510875</v>
      </c>
      <c r="D15" s="71">
        <f t="shared" si="5"/>
        <v>1.6526432606941168</v>
      </c>
      <c r="E15" s="71">
        <f t="shared" si="5"/>
        <v>-10.157364341085268</v>
      </c>
      <c r="F15" s="71">
        <f t="shared" si="5"/>
        <v>-17.911943127962097</v>
      </c>
      <c r="G15" s="72">
        <f t="shared" si="5"/>
        <v>-22.504260973151304</v>
      </c>
    </row>
    <row r="16" spans="1:7" ht="12.75">
      <c r="A16" s="70" t="s">
        <v>37</v>
      </c>
      <c r="B16" s="71">
        <f aca="true" t="shared" si="6" ref="B16:G16">B46/I4*100</f>
        <v>0.6598482349059653</v>
      </c>
      <c r="C16" s="71">
        <f t="shared" si="6"/>
        <v>4.303974979822443</v>
      </c>
      <c r="D16" s="71">
        <f t="shared" si="6"/>
        <v>-6.325387596899226</v>
      </c>
      <c r="E16" s="71">
        <f t="shared" si="6"/>
        <v>-13.20777251184835</v>
      </c>
      <c r="F16" s="71">
        <f t="shared" si="6"/>
        <v>-17.18959039677449</v>
      </c>
      <c r="G16" s="72">
        <f t="shared" si="6"/>
        <v>-16.93225918225917</v>
      </c>
    </row>
    <row r="17" spans="1:7" ht="12.75">
      <c r="A17" s="70" t="s">
        <v>85</v>
      </c>
      <c r="B17" s="71">
        <f aca="true" t="shared" si="7" ref="B17:G17">B47/J4*100</f>
        <v>1.911319612590804</v>
      </c>
      <c r="C17" s="71">
        <f t="shared" si="7"/>
        <v>-9.177228682170538</v>
      </c>
      <c r="D17" s="71">
        <f t="shared" si="7"/>
        <v>-14.718578199052137</v>
      </c>
      <c r="E17" s="71">
        <f t="shared" si="7"/>
        <v>-18.681297535049953</v>
      </c>
      <c r="F17" s="71">
        <f t="shared" si="7"/>
        <v>-17.391891891891863</v>
      </c>
      <c r="G17" s="72">
        <f t="shared" si="7"/>
        <v>-18.054107738757363</v>
      </c>
    </row>
    <row r="18" spans="1:7" ht="12.75">
      <c r="A18" s="73" t="s">
        <v>43</v>
      </c>
      <c r="B18" s="35">
        <f aca="true" t="shared" si="8" ref="B18:G18">B48/K4*100</f>
        <v>-7.781007751937979</v>
      </c>
      <c r="C18" s="35">
        <f t="shared" si="8"/>
        <v>-13.309478672985788</v>
      </c>
      <c r="D18" s="35">
        <f t="shared" si="8"/>
        <v>-16.972601484468086</v>
      </c>
      <c r="E18" s="35">
        <f t="shared" si="8"/>
        <v>-15.753291753291732</v>
      </c>
      <c r="F18" s="35">
        <f t="shared" si="8"/>
        <v>-16.244954711584306</v>
      </c>
      <c r="G18" s="74">
        <f t="shared" si="8"/>
        <v>-14.439562065394295</v>
      </c>
    </row>
    <row r="19" spans="1:7" ht="12.75">
      <c r="A19" s="70" t="s">
        <v>45</v>
      </c>
      <c r="B19" s="71">
        <f aca="true" t="shared" si="9" ref="B19:G19">B49/L4*100</f>
        <v>3.5441706161137407</v>
      </c>
      <c r="C19" s="71">
        <f t="shared" si="9"/>
        <v>1.3526986163291435</v>
      </c>
      <c r="D19" s="71">
        <f t="shared" si="9"/>
        <v>-4.4159736659736515</v>
      </c>
      <c r="E19" s="71">
        <f t="shared" si="9"/>
        <v>-6.790243127284283</v>
      </c>
      <c r="F19" s="71">
        <f t="shared" si="9"/>
        <v>-11.131232430832972</v>
      </c>
      <c r="G19" s="72">
        <f t="shared" si="9"/>
        <v>-9.01080448695892</v>
      </c>
    </row>
    <row r="20" spans="1:7" ht="12.75">
      <c r="A20" s="70" t="s">
        <v>48</v>
      </c>
      <c r="B20" s="71">
        <f aca="true" t="shared" si="10" ref="B20:G20">B50/M4*100</f>
        <v>6.0683588380830145</v>
      </c>
      <c r="C20" s="71">
        <f t="shared" si="10"/>
        <v>5.6914414414414605</v>
      </c>
      <c r="D20" s="71">
        <f t="shared" si="10"/>
        <v>1.1801207691085205</v>
      </c>
      <c r="E20" s="71">
        <f t="shared" si="10"/>
        <v>-1.4661932238496858</v>
      </c>
      <c r="F20" s="71">
        <f t="shared" si="10"/>
        <v>-1.874199986236325</v>
      </c>
      <c r="G20" s="72">
        <f t="shared" si="10"/>
        <v>3.8621541189134434</v>
      </c>
    </row>
    <row r="21" spans="1:7" ht="12.75">
      <c r="A21" s="70" t="s">
        <v>51</v>
      </c>
      <c r="B21" s="71">
        <f aca="true" t="shared" si="11" ref="B21:G21">B51/N4*100</f>
        <v>4.2966042966043085</v>
      </c>
      <c r="C21" s="71">
        <f t="shared" si="11"/>
        <v>4.3727157158747705</v>
      </c>
      <c r="D21" s="71">
        <f t="shared" si="11"/>
        <v>5.614070128717263</v>
      </c>
      <c r="E21" s="71">
        <f t="shared" si="11"/>
        <v>6.000481728717904</v>
      </c>
      <c r="F21" s="71">
        <f t="shared" si="11"/>
        <v>10.211359463053245</v>
      </c>
      <c r="G21" s="72">
        <f t="shared" si="11"/>
        <v>15.258973167615283</v>
      </c>
    </row>
    <row r="22" spans="1:7" ht="12.75">
      <c r="A22" s="70" t="s">
        <v>54</v>
      </c>
      <c r="B22" s="71">
        <f aca="true" t="shared" si="12" ref="B22:G22">B52/O4*100</f>
        <v>1.7956459558239244</v>
      </c>
      <c r="C22" s="71">
        <f t="shared" si="12"/>
        <v>2.3543423583370253</v>
      </c>
      <c r="D22" s="71">
        <f t="shared" si="12"/>
        <v>4.348496318216219</v>
      </c>
      <c r="E22" s="71">
        <f t="shared" si="12"/>
        <v>10.051858418286583</v>
      </c>
      <c r="F22" s="71">
        <f t="shared" si="12"/>
        <v>14.590312463700773</v>
      </c>
      <c r="G22" s="72">
        <f t="shared" si="12"/>
        <v>16.183675403556776</v>
      </c>
    </row>
    <row r="23" spans="1:7" ht="12.75">
      <c r="A23" s="73" t="s">
        <v>57</v>
      </c>
      <c r="B23" s="35">
        <f aca="true" t="shared" si="13" ref="B23:G23">B53/P4*100</f>
        <v>0.8246782068353326</v>
      </c>
      <c r="C23" s="35">
        <f t="shared" si="13"/>
        <v>4.732090014451858</v>
      </c>
      <c r="D23" s="35">
        <f t="shared" si="13"/>
        <v>10.612613183055785</v>
      </c>
      <c r="E23" s="35">
        <f t="shared" si="13"/>
        <v>15.213962132651874</v>
      </c>
      <c r="F23" s="35">
        <f t="shared" si="13"/>
        <v>16.8650981121751</v>
      </c>
      <c r="G23" s="74">
        <f t="shared" si="13"/>
        <v>22.858738073181563</v>
      </c>
    </row>
    <row r="24" spans="1:7" ht="12.75">
      <c r="A24" s="70" t="s">
        <v>100</v>
      </c>
      <c r="B24" s="71">
        <f aca="true" t="shared" si="14" ref="B24:G24">B54/Q4*100</f>
        <v>2.6154428463285235</v>
      </c>
      <c r="C24" s="71">
        <f t="shared" si="14"/>
        <v>8.581396821376549</v>
      </c>
      <c r="D24" s="71">
        <f t="shared" si="14"/>
        <v>14.72371936345685</v>
      </c>
      <c r="E24" s="71">
        <f t="shared" si="14"/>
        <v>16.369338878248975</v>
      </c>
      <c r="F24" s="71">
        <f t="shared" si="14"/>
        <v>22.524384214112878</v>
      </c>
      <c r="G24" s="72">
        <f t="shared" si="14"/>
        <v>22.43179299221611</v>
      </c>
    </row>
    <row r="25" spans="1:7" ht="12.75">
      <c r="A25" s="70" t="s">
        <v>62</v>
      </c>
      <c r="B25" s="71">
        <f aca="true" t="shared" si="15" ref="B25:G25">B55/R4*100</f>
        <v>6.2363072247198055</v>
      </c>
      <c r="C25" s="71">
        <f t="shared" si="15"/>
        <v>11.405912417237777</v>
      </c>
      <c r="D25" s="71">
        <f t="shared" si="15"/>
        <v>13.733661723666216</v>
      </c>
      <c r="E25" s="71">
        <f t="shared" si="15"/>
        <v>20.497076920645895</v>
      </c>
      <c r="F25" s="71">
        <f t="shared" si="15"/>
        <v>19.870291635568535</v>
      </c>
      <c r="G25" s="72">
        <f t="shared" si="15"/>
        <v>7.611119599197057</v>
      </c>
    </row>
    <row r="26" spans="1:7" ht="12.75">
      <c r="A26" s="70" t="s">
        <v>65</v>
      </c>
      <c r="B26" s="71">
        <f aca="true" t="shared" si="16" ref="B26:G26">B56/S4*100</f>
        <v>3.915785805552324</v>
      </c>
      <c r="C26" s="71">
        <f t="shared" si="16"/>
        <v>6.6433197264022</v>
      </c>
      <c r="D26" s="71">
        <f t="shared" si="16"/>
        <v>14.260496011061177</v>
      </c>
      <c r="E26" s="71">
        <f t="shared" si="16"/>
        <v>13.625894087583394</v>
      </c>
      <c r="F26" s="71">
        <f t="shared" si="16"/>
        <v>0.9528528174141909</v>
      </c>
      <c r="G26" s="72">
        <f t="shared" si="16"/>
        <v>-0.27755380817986186</v>
      </c>
    </row>
    <row r="27" spans="1:7" ht="12.75">
      <c r="A27" s="70" t="s">
        <v>68</v>
      </c>
      <c r="B27" s="71">
        <f aca="true" t="shared" si="17" ref="B27:G27">B57/T4*100</f>
        <v>0.8315003009575961</v>
      </c>
      <c r="C27" s="71">
        <f t="shared" si="17"/>
        <v>8.479596302404811</v>
      </c>
      <c r="D27" s="71">
        <f t="shared" si="17"/>
        <v>7.758544072509545</v>
      </c>
      <c r="E27" s="71">
        <f t="shared" si="17"/>
        <v>-5.326016165965903</v>
      </c>
      <c r="F27" s="71">
        <f t="shared" si="17"/>
        <v>-7.349933856453417</v>
      </c>
      <c r="G27" s="72">
        <f t="shared" si="17"/>
        <v>-1.5198085558853487</v>
      </c>
    </row>
    <row r="28" spans="1:7" ht="12.75">
      <c r="A28" s="73" t="s">
        <v>71</v>
      </c>
      <c r="B28" s="35">
        <f>B58/U4*100</f>
        <v>4.343437396671767</v>
      </c>
      <c r="C28" s="35">
        <f>C58/V4*100</f>
        <v>2.289763346954322</v>
      </c>
      <c r="D28" s="35">
        <f>D58/W4*100</f>
        <v>-11.154259636719207</v>
      </c>
      <c r="E28" s="35">
        <f>E58/X4*100</f>
        <v>-14.007747452272849</v>
      </c>
      <c r="F28" s="35">
        <f>F58/Y4*100</f>
        <v>-7.332177153300383</v>
      </c>
      <c r="G28" s="74"/>
    </row>
    <row r="29" spans="1:7" ht="12.75">
      <c r="A29" s="70" t="s">
        <v>74</v>
      </c>
      <c r="B29" s="71">
        <f>B59/V4*100</f>
        <v>-3.5248840502580583</v>
      </c>
      <c r="C29" s="71">
        <f>C59/W4*100</f>
        <v>-17.863649678669972</v>
      </c>
      <c r="D29" s="71">
        <f>D59/X4*100</f>
        <v>-22.84487927652433</v>
      </c>
      <c r="E29" s="71">
        <f>E59/Y4*100</f>
        <v>-16.709248151470252</v>
      </c>
      <c r="F29" s="71"/>
      <c r="G29" s="72"/>
    </row>
    <row r="30" spans="1:7" s="20" customFormat="1" ht="12.75">
      <c r="A30" s="75" t="s">
        <v>77</v>
      </c>
      <c r="B30" s="76">
        <f>B60/W4*100</f>
        <v>-4.430931653224325</v>
      </c>
      <c r="C30" s="76">
        <f>C60/X4*100</f>
        <v>-10.93053149035461</v>
      </c>
      <c r="D30" s="76">
        <f>D60/Y4*100</f>
        <v>-9.788317081043969</v>
      </c>
      <c r="E30" s="76"/>
      <c r="F30" s="76"/>
      <c r="G30" s="77"/>
    </row>
    <row r="31" spans="1:7" s="20" customFormat="1" ht="12.75">
      <c r="A31" s="75" t="s">
        <v>78</v>
      </c>
      <c r="B31" s="76">
        <f>B61/X4*100</f>
        <v>-4.323256032722493</v>
      </c>
      <c r="C31" s="76">
        <f>C61/Y4*100</f>
        <v>-1.8846340826745325</v>
      </c>
      <c r="D31" s="76"/>
      <c r="E31" s="76"/>
      <c r="F31" s="76"/>
      <c r="G31" s="77"/>
    </row>
    <row r="32" spans="1:7" ht="12.75">
      <c r="A32" s="78" t="s">
        <v>87</v>
      </c>
      <c r="B32" s="76">
        <f>B62/Y4*100</f>
        <v>3.447954896016172</v>
      </c>
      <c r="C32" s="71"/>
      <c r="D32" s="71"/>
      <c r="E32" s="71"/>
      <c r="F32" s="71"/>
      <c r="G32" s="72"/>
    </row>
    <row r="33" spans="1:7" s="20" customFormat="1" ht="12.75">
      <c r="A33" s="78"/>
      <c r="B33" s="76"/>
      <c r="C33" s="76"/>
      <c r="D33" s="76"/>
      <c r="E33" s="76"/>
      <c r="F33" s="76"/>
      <c r="G33" s="77"/>
    </row>
    <row r="34" spans="1:7" ht="12.75">
      <c r="A34" s="79"/>
      <c r="B34" s="71"/>
      <c r="C34" s="71"/>
      <c r="D34" s="71"/>
      <c r="E34" s="71"/>
      <c r="F34" s="71"/>
      <c r="G34" s="72"/>
    </row>
    <row r="35" spans="1:7" ht="13.5" thickBot="1">
      <c r="A35" s="80" t="s">
        <v>101</v>
      </c>
      <c r="B35" s="81">
        <f aca="true" t="shared" si="18" ref="B35:G35">AVERAGE(B10:B34)</f>
        <v>0.9703015278249703</v>
      </c>
      <c r="C35" s="81">
        <f t="shared" si="18"/>
        <v>-0.24892721005700585</v>
      </c>
      <c r="D35" s="81">
        <f t="shared" si="18"/>
        <v>-2.2076174965745037</v>
      </c>
      <c r="E35" s="81">
        <f t="shared" si="18"/>
        <v>-2.7772969348928727</v>
      </c>
      <c r="F35" s="81">
        <f t="shared" si="18"/>
        <v>-3.1079501765700623</v>
      </c>
      <c r="G35" s="82">
        <f t="shared" si="18"/>
        <v>-3.7014809657542806</v>
      </c>
    </row>
    <row r="36" ht="14.25" thickBot="1" thickTop="1"/>
    <row r="37" spans="1:7" ht="13.5" thickTop="1">
      <c r="A37" s="83"/>
      <c r="B37" s="63" t="s">
        <v>93</v>
      </c>
      <c r="C37" s="63" t="s">
        <v>94</v>
      </c>
      <c r="D37" s="63" t="s">
        <v>94</v>
      </c>
      <c r="E37" s="63" t="s">
        <v>94</v>
      </c>
      <c r="F37" s="63" t="s">
        <v>94</v>
      </c>
      <c r="G37" s="64" t="s">
        <v>94</v>
      </c>
    </row>
    <row r="38" spans="1:7" ht="12.75">
      <c r="A38" s="65"/>
      <c r="B38" s="33" t="s">
        <v>95</v>
      </c>
      <c r="C38" s="33" t="s">
        <v>95</v>
      </c>
      <c r="D38" s="33" t="s">
        <v>96</v>
      </c>
      <c r="E38" s="33" t="s">
        <v>97</v>
      </c>
      <c r="F38" s="33" t="s">
        <v>98</v>
      </c>
      <c r="G38" s="66" t="s">
        <v>99</v>
      </c>
    </row>
    <row r="39" spans="1:7" ht="12.75">
      <c r="A39" s="67" t="s">
        <v>104</v>
      </c>
      <c r="B39" s="34"/>
      <c r="C39" s="34"/>
      <c r="D39" s="34"/>
      <c r="E39" s="34"/>
      <c r="F39" s="34"/>
      <c r="G39" s="69"/>
    </row>
    <row r="40" spans="1:7" ht="12.75">
      <c r="A40" s="84" t="s">
        <v>6</v>
      </c>
      <c r="B40" s="85">
        <f aca="true" t="shared" si="19" ref="B40:G49">B70-B101</f>
        <v>1.9999999999998863</v>
      </c>
      <c r="C40" s="85">
        <f t="shared" si="19"/>
        <v>-42.39999999999998</v>
      </c>
      <c r="D40" s="85">
        <f t="shared" si="19"/>
        <v>-128.20000000000005</v>
      </c>
      <c r="E40" s="85">
        <f t="shared" si="19"/>
        <v>-120.70000000000005</v>
      </c>
      <c r="F40" s="85">
        <f t="shared" si="19"/>
        <v>-143.64700000000016</v>
      </c>
      <c r="G40" s="86">
        <f t="shared" si="19"/>
        <v>-192.35899999999992</v>
      </c>
    </row>
    <row r="41" spans="1:7" ht="12.75">
      <c r="A41" s="84" t="s">
        <v>22</v>
      </c>
      <c r="B41" s="85">
        <f t="shared" si="19"/>
        <v>2.3000000000000114</v>
      </c>
      <c r="C41" s="85">
        <f t="shared" si="19"/>
        <v>22.200000000000045</v>
      </c>
      <c r="D41" s="85">
        <f t="shared" si="19"/>
        <v>7.752999999999986</v>
      </c>
      <c r="E41" s="85">
        <f t="shared" si="19"/>
        <v>-25.55899999999997</v>
      </c>
      <c r="F41" s="85">
        <f t="shared" si="19"/>
        <v>-18.20700000000005</v>
      </c>
      <c r="G41" s="86">
        <f t="shared" si="19"/>
        <v>-36.15000000000009</v>
      </c>
    </row>
    <row r="42" spans="1:7" ht="12.75">
      <c r="A42" s="84" t="s">
        <v>25</v>
      </c>
      <c r="B42" s="85">
        <f t="shared" si="19"/>
        <v>8.200000000000045</v>
      </c>
      <c r="C42" s="85">
        <f t="shared" si="19"/>
        <v>-9.247000000000014</v>
      </c>
      <c r="D42" s="85">
        <f t="shared" si="19"/>
        <v>-42.55899999999997</v>
      </c>
      <c r="E42" s="85">
        <f t="shared" si="19"/>
        <v>-45.20700000000005</v>
      </c>
      <c r="F42" s="85">
        <f t="shared" si="19"/>
        <v>-72.15000000000009</v>
      </c>
      <c r="G42" s="86">
        <f t="shared" si="19"/>
        <v>-55.17699999999985</v>
      </c>
    </row>
    <row r="43" spans="1:7" ht="12.75">
      <c r="A43" s="73" t="s">
        <v>28</v>
      </c>
      <c r="B43" s="87">
        <f t="shared" si="19"/>
        <v>-2.9499999999999886</v>
      </c>
      <c r="C43" s="87">
        <f t="shared" si="19"/>
        <v>-31.25499999999988</v>
      </c>
      <c r="D43" s="87">
        <f t="shared" si="19"/>
        <v>-24.93199999999996</v>
      </c>
      <c r="E43" s="87">
        <f t="shared" si="19"/>
        <v>-51.46300000000008</v>
      </c>
      <c r="F43" s="87">
        <f t="shared" si="19"/>
        <v>-34.474999999999966</v>
      </c>
      <c r="G43" s="88">
        <f t="shared" si="19"/>
        <v>-163.08999999999997</v>
      </c>
    </row>
    <row r="44" spans="1:7" ht="12.75">
      <c r="A44" s="84" t="s">
        <v>31</v>
      </c>
      <c r="B44" s="85">
        <f t="shared" si="19"/>
        <v>-24.564999999999827</v>
      </c>
      <c r="C44" s="85">
        <f t="shared" si="19"/>
        <v>-23.067000000000007</v>
      </c>
      <c r="D44" s="85">
        <f t="shared" si="19"/>
        <v>-48.04899999999998</v>
      </c>
      <c r="E44" s="85">
        <f t="shared" si="19"/>
        <v>-27.97499999999991</v>
      </c>
      <c r="F44" s="85">
        <f t="shared" si="19"/>
        <v>-149.9280000000001</v>
      </c>
      <c r="G44" s="86">
        <f t="shared" si="19"/>
        <v>-229.37299999999988</v>
      </c>
    </row>
    <row r="45" spans="1:7" ht="12.75">
      <c r="A45" s="84" t="s">
        <v>84</v>
      </c>
      <c r="B45" s="85">
        <f t="shared" si="19"/>
        <v>30.198000000000036</v>
      </c>
      <c r="C45" s="85">
        <f t="shared" si="19"/>
        <v>-8.758000000000038</v>
      </c>
      <c r="D45" s="85">
        <f t="shared" si="19"/>
        <v>16.381000000000085</v>
      </c>
      <c r="E45" s="85">
        <f t="shared" si="19"/>
        <v>-104.82399999999996</v>
      </c>
      <c r="F45" s="85">
        <f t="shared" si="19"/>
        <v>-188.97100000000012</v>
      </c>
      <c r="G45" s="86">
        <f t="shared" si="19"/>
        <v>-245.58900000000017</v>
      </c>
    </row>
    <row r="46" spans="1:7" ht="12.75">
      <c r="A46" s="84" t="s">
        <v>37</v>
      </c>
      <c r="B46" s="85">
        <f t="shared" si="19"/>
        <v>5.999999999999943</v>
      </c>
      <c r="C46" s="85">
        <f t="shared" si="19"/>
        <v>42.66100000000006</v>
      </c>
      <c r="D46" s="85">
        <f t="shared" si="19"/>
        <v>-65.27800000000002</v>
      </c>
      <c r="E46" s="85">
        <f t="shared" si="19"/>
        <v>-139.3420000000001</v>
      </c>
      <c r="F46" s="85">
        <f t="shared" si="19"/>
        <v>-187.59000000000003</v>
      </c>
      <c r="G46" s="86">
        <f t="shared" si="19"/>
        <v>-195.4659999999999</v>
      </c>
    </row>
    <row r="47" spans="1:7" ht="12.75">
      <c r="A47" s="84" t="s">
        <v>85</v>
      </c>
      <c r="B47" s="85">
        <f t="shared" si="19"/>
        <v>18.94500000000005</v>
      </c>
      <c r="C47" s="85">
        <f t="shared" si="19"/>
        <v>-94.70899999999995</v>
      </c>
      <c r="D47" s="85">
        <f t="shared" si="19"/>
        <v>-155.28100000000006</v>
      </c>
      <c r="E47" s="85">
        <f t="shared" si="19"/>
        <v>-203.86900000000014</v>
      </c>
      <c r="F47" s="85">
        <f t="shared" si="19"/>
        <v>-200.7719999999997</v>
      </c>
      <c r="G47" s="86">
        <f t="shared" si="19"/>
        <v>-227.22900000000016</v>
      </c>
    </row>
    <row r="48" spans="1:7" ht="12.75">
      <c r="A48" s="73" t="s">
        <v>43</v>
      </c>
      <c r="B48" s="87">
        <f t="shared" si="19"/>
        <v>-80.29999999999995</v>
      </c>
      <c r="C48" s="87">
        <f t="shared" si="19"/>
        <v>-140.41500000000008</v>
      </c>
      <c r="D48" s="87">
        <f t="shared" si="19"/>
        <v>-185.2220000000002</v>
      </c>
      <c r="E48" s="87">
        <f t="shared" si="19"/>
        <v>-181.85599999999977</v>
      </c>
      <c r="F48" s="87">
        <f t="shared" si="19"/>
        <v>-204.45900000000006</v>
      </c>
      <c r="G48" s="88">
        <f t="shared" si="19"/>
        <v>-195.19400000000007</v>
      </c>
    </row>
    <row r="49" spans="1:7" ht="12.75">
      <c r="A49" s="84" t="s">
        <v>45</v>
      </c>
      <c r="B49" s="85">
        <f t="shared" si="19"/>
        <v>37.39099999999996</v>
      </c>
      <c r="C49" s="85">
        <f t="shared" si="19"/>
        <v>14.761999999999944</v>
      </c>
      <c r="D49" s="85">
        <f t="shared" si="19"/>
        <v>-50.97799999999984</v>
      </c>
      <c r="E49" s="85">
        <f t="shared" si="19"/>
        <v>-85.46199999999999</v>
      </c>
      <c r="F49" s="85">
        <f t="shared" si="19"/>
        <v>-150.4720000000001</v>
      </c>
      <c r="G49" s="86">
        <f t="shared" si="19"/>
        <v>-130.93600000000004</v>
      </c>
    </row>
    <row r="50" spans="1:7" ht="12.75">
      <c r="A50" s="84" t="s">
        <v>48</v>
      </c>
      <c r="B50" s="85">
        <f aca="true" t="shared" si="20" ref="B50:G55">B80-B111</f>
        <v>66.22399999999993</v>
      </c>
      <c r="C50" s="85">
        <f t="shared" si="20"/>
        <v>65.70200000000023</v>
      </c>
      <c r="D50" s="85">
        <f t="shared" si="20"/>
        <v>14.852999999999838</v>
      </c>
      <c r="E50" s="85">
        <f t="shared" si="20"/>
        <v>-19.82000000000005</v>
      </c>
      <c r="F50" s="85">
        <f t="shared" si="20"/>
        <v>-27.234000000000037</v>
      </c>
      <c r="G50" s="86">
        <f t="shared" si="20"/>
        <v>60.995000000000005</v>
      </c>
    </row>
    <row r="51" spans="1:7" ht="12.75">
      <c r="A51" s="84" t="s">
        <v>51</v>
      </c>
      <c r="B51" s="85">
        <f t="shared" si="20"/>
        <v>49.600000000000136</v>
      </c>
      <c r="C51" s="85">
        <f t="shared" si="20"/>
        <v>55.034999999999854</v>
      </c>
      <c r="D51" s="85">
        <f t="shared" si="20"/>
        <v>75.89099999999996</v>
      </c>
      <c r="E51" s="85">
        <f t="shared" si="20"/>
        <v>87.19299999999987</v>
      </c>
      <c r="F51" s="85">
        <f t="shared" si="20"/>
        <v>161.26799999999992</v>
      </c>
      <c r="G51" s="86">
        <f t="shared" si="20"/>
        <v>262.7289999999999</v>
      </c>
    </row>
    <row r="52" spans="1:7" ht="12.75">
      <c r="A52" s="84" t="s">
        <v>54</v>
      </c>
      <c r="B52" s="85">
        <f t="shared" si="20"/>
        <v>22.59999999999991</v>
      </c>
      <c r="C52" s="85">
        <f t="shared" si="20"/>
        <v>31.825999999999908</v>
      </c>
      <c r="D52" s="85">
        <f t="shared" si="20"/>
        <v>63.187999999999874</v>
      </c>
      <c r="E52" s="85">
        <f t="shared" si="20"/>
        <v>158.74900000000002</v>
      </c>
      <c r="F52" s="85">
        <f t="shared" si="20"/>
        <v>251.2159999999999</v>
      </c>
      <c r="G52" s="86">
        <f t="shared" si="20"/>
        <v>295.7566680000001</v>
      </c>
    </row>
    <row r="53" spans="1:7" ht="12.75">
      <c r="A53" s="73" t="s">
        <v>57</v>
      </c>
      <c r="B53" s="87">
        <f t="shared" si="20"/>
        <v>11.148000000000025</v>
      </c>
      <c r="C53" s="87">
        <f t="shared" si="20"/>
        <v>68.76199999999994</v>
      </c>
      <c r="D53" s="87">
        <f t="shared" si="20"/>
        <v>167.60500000000002</v>
      </c>
      <c r="E53" s="87">
        <f t="shared" si="20"/>
        <v>261.95399999999995</v>
      </c>
      <c r="F53" s="87">
        <f t="shared" si="20"/>
        <v>308.20966799999997</v>
      </c>
      <c r="G53" s="88">
        <f t="shared" si="20"/>
        <v>462.91230471999984</v>
      </c>
    </row>
    <row r="54" spans="1:7" ht="12.75">
      <c r="A54" s="84" t="s">
        <v>59</v>
      </c>
      <c r="B54" s="85">
        <f t="shared" si="20"/>
        <v>38.00499999999977</v>
      </c>
      <c r="C54" s="85">
        <f t="shared" si="20"/>
        <v>135.52599999999984</v>
      </c>
      <c r="D54" s="85">
        <f t="shared" si="20"/>
        <v>253.51300000000003</v>
      </c>
      <c r="E54" s="85">
        <f t="shared" si="20"/>
        <v>299.149668</v>
      </c>
      <c r="F54" s="85">
        <f t="shared" si="20"/>
        <v>456.1413047199999</v>
      </c>
      <c r="G54" s="86">
        <f t="shared" si="20"/>
        <v>446.437544131085</v>
      </c>
    </row>
    <row r="55" spans="1:7" ht="12.75">
      <c r="A55" s="84" t="s">
        <v>62</v>
      </c>
      <c r="B55" s="85">
        <f t="shared" si="20"/>
        <v>98.4899999999999</v>
      </c>
      <c r="C55" s="85">
        <f t="shared" si="20"/>
        <v>196.38700000000006</v>
      </c>
      <c r="D55" s="85">
        <f t="shared" si="20"/>
        <v>250.9826680000001</v>
      </c>
      <c r="E55" s="85">
        <f t="shared" si="20"/>
        <v>415.08630472000004</v>
      </c>
      <c r="F55" s="85">
        <f t="shared" si="20"/>
        <v>395.458544131085</v>
      </c>
      <c r="G55" s="86">
        <f t="shared" si="20"/>
        <v>141.04926841231986</v>
      </c>
    </row>
    <row r="56" spans="1:7" ht="12.75">
      <c r="A56" s="84" t="s">
        <v>65</v>
      </c>
      <c r="B56" s="85">
        <f aca="true" t="shared" si="21" ref="B56:G56">B86-B117</f>
        <v>67.42199999999991</v>
      </c>
      <c r="C56" s="85">
        <f t="shared" si="21"/>
        <v>121.4066680000002</v>
      </c>
      <c r="D56" s="85">
        <f t="shared" si="21"/>
        <v>288.7893047199999</v>
      </c>
      <c r="E56" s="85">
        <f t="shared" si="21"/>
        <v>271.1825441310847</v>
      </c>
      <c r="F56" s="85">
        <f t="shared" si="21"/>
        <v>17.658268412319785</v>
      </c>
      <c r="G56" s="86">
        <f t="shared" si="21"/>
        <v>-4.946958095789114</v>
      </c>
    </row>
    <row r="57" spans="1:7" ht="12.75">
      <c r="A57" s="84" t="s">
        <v>68</v>
      </c>
      <c r="B57" s="85">
        <f aca="true" t="shared" si="22" ref="B57:G57">B87-B118</f>
        <v>15.195668000000069</v>
      </c>
      <c r="C57" s="85">
        <f t="shared" si="22"/>
        <v>171.72030471999983</v>
      </c>
      <c r="D57" s="85">
        <f t="shared" si="22"/>
        <v>154.41054413108498</v>
      </c>
      <c r="E57" s="85">
        <f t="shared" si="22"/>
        <v>-98.70173158768011</v>
      </c>
      <c r="F57" s="85">
        <f t="shared" si="22"/>
        <v>-131.00095809578897</v>
      </c>
      <c r="G57" s="86">
        <f t="shared" si="22"/>
        <v>-28.57392065920044</v>
      </c>
    </row>
    <row r="58" spans="1:7" ht="12.75">
      <c r="A58" s="73" t="s">
        <v>71</v>
      </c>
      <c r="B58" s="87">
        <f>B88-B119</f>
        <v>87.95895071999996</v>
      </c>
      <c r="C58" s="87">
        <f>C88-C119</f>
        <v>45.57087013108492</v>
      </c>
      <c r="D58" s="87">
        <f>D88-D119</f>
        <v>-206.71073958768034</v>
      </c>
      <c r="E58" s="87">
        <f>E88-E119</f>
        <v>-249.66596609578892</v>
      </c>
      <c r="F58" s="87">
        <f>F88-F119</f>
        <v>-137.8522626592005</v>
      </c>
      <c r="G58" s="88"/>
    </row>
    <row r="59" spans="1:7" ht="12.75">
      <c r="A59" s="84" t="s">
        <v>74</v>
      </c>
      <c r="B59" s="85">
        <f>B89-B120</f>
        <v>-70.15224236823587</v>
      </c>
      <c r="C59" s="85">
        <f>C89-C120</f>
        <v>-331.04915584511195</v>
      </c>
      <c r="D59" s="85">
        <f>D89-D120</f>
        <v>-407.17387819478927</v>
      </c>
      <c r="E59" s="85">
        <f>E89-E120</f>
        <v>-314.15057449579217</v>
      </c>
      <c r="F59" s="85"/>
      <c r="G59" s="86"/>
    </row>
    <row r="60" spans="1:7" ht="12.75">
      <c r="A60" s="84" t="s">
        <v>77</v>
      </c>
      <c r="B60" s="85">
        <f>B90-B121</f>
        <v>-82.11402539755318</v>
      </c>
      <c r="C60" s="85">
        <f>C90-C121</f>
        <v>-194.81945357581617</v>
      </c>
      <c r="D60" s="85">
        <f>D90-D121</f>
        <v>-184.03014944070765</v>
      </c>
      <c r="E60" s="85"/>
      <c r="F60" s="85"/>
      <c r="G60" s="86"/>
    </row>
    <row r="61" spans="1:7" ht="12.75">
      <c r="A61" s="84" t="s">
        <v>78</v>
      </c>
      <c r="B61" s="85">
        <f>B91-B122</f>
        <v>-77.05520803874674</v>
      </c>
      <c r="C61" s="85">
        <f>C91-C122</f>
        <v>-35.43300538836388</v>
      </c>
      <c r="D61" s="85"/>
      <c r="E61" s="85"/>
      <c r="F61" s="85"/>
      <c r="G61" s="86"/>
    </row>
    <row r="62" spans="1:7" ht="12.75">
      <c r="A62" s="84" t="s">
        <v>87</v>
      </c>
      <c r="B62" s="85">
        <f>B92-B123</f>
        <v>64.82500000000005</v>
      </c>
      <c r="C62" s="85"/>
      <c r="D62" s="85"/>
      <c r="E62" s="85"/>
      <c r="F62" s="85"/>
      <c r="G62" s="86"/>
    </row>
    <row r="63" spans="1:7" ht="12.75">
      <c r="A63" s="89"/>
      <c r="B63" s="87"/>
      <c r="C63" s="87"/>
      <c r="D63" s="87"/>
      <c r="E63" s="87"/>
      <c r="F63" s="87"/>
      <c r="G63" s="88"/>
    </row>
    <row r="64" spans="1:7" ht="12.75">
      <c r="A64" s="90"/>
      <c r="B64" s="85"/>
      <c r="C64" s="85"/>
      <c r="D64" s="85"/>
      <c r="E64" s="85"/>
      <c r="F64" s="85"/>
      <c r="G64" s="86"/>
    </row>
    <row r="65" spans="1:7" ht="13.5" thickBot="1">
      <c r="A65" s="91" t="s">
        <v>101</v>
      </c>
      <c r="B65" s="92">
        <f aca="true" t="shared" si="23" ref="B65:G65">AVERAGE(B40:B64)</f>
        <v>12.581136648498436</v>
      </c>
      <c r="C65" s="92">
        <f t="shared" si="23"/>
        <v>2.74573763826331</v>
      </c>
      <c r="D65" s="92">
        <f t="shared" si="23"/>
        <v>-9.764154779623455</v>
      </c>
      <c r="E65" s="92">
        <f t="shared" si="23"/>
        <v>-8.764037766408837</v>
      </c>
      <c r="F65" s="92">
        <f t="shared" si="23"/>
        <v>-2.989812394293955</v>
      </c>
      <c r="G65" s="93">
        <f t="shared" si="23"/>
        <v>-1.9002274161991801</v>
      </c>
    </row>
    <row r="66" ht="14.25" thickBot="1" thickTop="1"/>
    <row r="67" spans="1:7" ht="13.5" thickTop="1">
      <c r="A67" s="83"/>
      <c r="B67" s="63" t="s">
        <v>93</v>
      </c>
      <c r="C67" s="63" t="s">
        <v>94</v>
      </c>
      <c r="D67" s="63" t="s">
        <v>94</v>
      </c>
      <c r="E67" s="63" t="s">
        <v>94</v>
      </c>
      <c r="F67" s="63" t="s">
        <v>94</v>
      </c>
      <c r="G67" s="64" t="s">
        <v>94</v>
      </c>
    </row>
    <row r="68" spans="1:7" ht="12.75">
      <c r="A68" s="65"/>
      <c r="B68" s="33" t="s">
        <v>95</v>
      </c>
      <c r="C68" s="33" t="s">
        <v>95</v>
      </c>
      <c r="D68" s="33" t="s">
        <v>96</v>
      </c>
      <c r="E68" s="33" t="s">
        <v>97</v>
      </c>
      <c r="F68" s="33" t="s">
        <v>98</v>
      </c>
      <c r="G68" s="66" t="s">
        <v>99</v>
      </c>
    </row>
    <row r="69" spans="1:7" ht="12.75">
      <c r="A69" s="67" t="s">
        <v>105</v>
      </c>
      <c r="B69" s="34"/>
      <c r="C69" s="34"/>
      <c r="D69" s="34"/>
      <c r="E69" s="34"/>
      <c r="F69" s="34"/>
      <c r="G69" s="69"/>
    </row>
    <row r="70" spans="1:7" ht="12.75">
      <c r="A70" s="84" t="s">
        <v>6</v>
      </c>
      <c r="B70" s="85">
        <f>'Projections and Revisions'!B37</f>
        <v>-12.600000000000023</v>
      </c>
      <c r="C70" s="85">
        <f>'Projections and Revisions'!C37</f>
        <v>-52.30000000000007</v>
      </c>
      <c r="D70" s="85">
        <f>'Projections and Revisions'!D37</f>
        <v>-132.60000000000002</v>
      </c>
      <c r="E70" s="85">
        <f>'Projections and Revisions'!E37</f>
        <v>-148</v>
      </c>
      <c r="F70" s="85">
        <f>'Projections and Revisions'!F37</f>
        <v>-169.24700000000007</v>
      </c>
      <c r="G70" s="86">
        <f>'Projections and Revisions'!G37</f>
        <v>-218.45899999999983</v>
      </c>
    </row>
    <row r="71" spans="1:7" ht="12.75">
      <c r="A71" s="84" t="s">
        <v>22</v>
      </c>
      <c r="B71" s="85">
        <f>'Projections and Revisions'!D66</f>
        <v>-5.399999999999977</v>
      </c>
      <c r="C71" s="85">
        <f>'Projections and Revisions'!E66</f>
        <v>8.600000000000023</v>
      </c>
      <c r="D71" s="85">
        <f>'Projections and Revisions'!F66</f>
        <v>1.9529999999999745</v>
      </c>
      <c r="E71" s="85">
        <f>'Projections and Revisions'!G66</f>
        <v>-24.658999999999992</v>
      </c>
      <c r="F71" s="85">
        <f>'Projections and Revisions'!H66</f>
        <v>-19.507000000000062</v>
      </c>
      <c r="G71" s="86">
        <f>'Projections and Revisions'!I66</f>
        <v>-34.55000000000007</v>
      </c>
    </row>
    <row r="72" spans="1:7" ht="12.75">
      <c r="A72" s="84" t="s">
        <v>25</v>
      </c>
      <c r="B72" s="85">
        <f>'Projections and Revisions'!E95</f>
        <v>2.6000000000000227</v>
      </c>
      <c r="C72" s="85">
        <f>'Projections and Revisions'!F95</f>
        <v>-9.047000000000025</v>
      </c>
      <c r="D72" s="85">
        <f>'Projections and Revisions'!G95</f>
        <v>-43.65899999999999</v>
      </c>
      <c r="E72" s="85">
        <f>'Projections and Revisions'!H95</f>
        <v>-50.50700000000006</v>
      </c>
      <c r="F72" s="85">
        <f>'Projections and Revisions'!I95</f>
        <v>-79.55000000000007</v>
      </c>
      <c r="G72" s="86">
        <f>'Projections and Revisions'!J95</f>
        <v>-68.97699999999986</v>
      </c>
    </row>
    <row r="73" spans="1:7" ht="12.75">
      <c r="A73" s="73" t="s">
        <v>28</v>
      </c>
      <c r="B73" s="87">
        <f>'Projections and Revisions'!F124</f>
        <v>-0.75</v>
      </c>
      <c r="C73" s="87">
        <f>'Projections and Revisions'!G124</f>
        <v>-20.354999999999905</v>
      </c>
      <c r="D73" s="87">
        <f>'Projections and Revisions'!H124</f>
        <v>-20.23199999999997</v>
      </c>
      <c r="E73" s="87">
        <f>'Projections and Revisions'!I124</f>
        <v>-43.863000000000056</v>
      </c>
      <c r="F73" s="87">
        <f>'Projections and Revisions'!J124</f>
        <v>-31.274999999999977</v>
      </c>
      <c r="G73" s="88">
        <f>'Projections and Revisions'!K124</f>
        <v>-85.49000000000001</v>
      </c>
    </row>
    <row r="74" spans="1:7" ht="12.75">
      <c r="A74" s="84" t="s">
        <v>31</v>
      </c>
      <c r="B74" s="85">
        <f>'Projections and Revisions'!G153</f>
        <v>-9.364999999999895</v>
      </c>
      <c r="C74" s="85">
        <f>'Projections and Revisions'!H153</f>
        <v>-9.16700000000003</v>
      </c>
      <c r="D74" s="85">
        <f>'Projections and Revisions'!I153</f>
        <v>-30.549000000000092</v>
      </c>
      <c r="E74" s="85">
        <f>'Projections and Revisions'!J153</f>
        <v>-17.074999999999932</v>
      </c>
      <c r="F74" s="85">
        <f>'Projections and Revisions'!K153</f>
        <v>-64.22800000000007</v>
      </c>
      <c r="G74" s="86">
        <f>'Projections and Revisions'!L153</f>
        <v>-137.7729999999999</v>
      </c>
    </row>
    <row r="75" spans="1:7" ht="12.75">
      <c r="A75" s="84" t="s">
        <v>84</v>
      </c>
      <c r="B75" s="85">
        <f>'Projections and Revisions'!H182</f>
        <v>20.398000000000025</v>
      </c>
      <c r="C75" s="85">
        <f>'Projections and Revisions'!I182</f>
        <v>-1.2580000000000382</v>
      </c>
      <c r="D75" s="85">
        <f>'Projections and Revisions'!J182</f>
        <v>11.881000000000085</v>
      </c>
      <c r="E75" s="85">
        <f>'Projections and Revisions'!K182</f>
        <v>-39.92399999999998</v>
      </c>
      <c r="F75" s="85">
        <f>'Projections and Revisions'!L182</f>
        <v>-121.17100000000005</v>
      </c>
      <c r="G75" s="86">
        <f>'Projections and Revisions'!M182</f>
        <v>-167.38900000000012</v>
      </c>
    </row>
    <row r="76" spans="1:7" ht="12.75">
      <c r="A76" s="84" t="s">
        <v>37</v>
      </c>
      <c r="B76" s="85">
        <f>'Projections and Revisions'!I211</f>
        <v>12.299999999999955</v>
      </c>
      <c r="C76" s="85">
        <f>'Projections and Revisions'!J211</f>
        <v>38.061000000000035</v>
      </c>
      <c r="D76" s="85">
        <f>'Projections and Revisions'!K211</f>
        <v>-7.4780000000000655</v>
      </c>
      <c r="E76" s="85">
        <f>'Projections and Revisions'!L211</f>
        <v>-77.64200000000005</v>
      </c>
      <c r="F76" s="85">
        <f>'Projections and Revisions'!M211</f>
        <v>-114.49000000000001</v>
      </c>
      <c r="G76" s="86">
        <f>'Projections and Revisions'!N211</f>
        <v>-143.4659999999999</v>
      </c>
    </row>
    <row r="77" spans="1:7" ht="12.75">
      <c r="A77" s="84" t="s">
        <v>85</v>
      </c>
      <c r="B77" s="85">
        <f>'Projections and Revisions'!J240</f>
        <v>7.7450000000000045</v>
      </c>
      <c r="C77" s="85">
        <f>'Projections and Revisions'!K240</f>
        <v>-36.30899999999997</v>
      </c>
      <c r="D77" s="85">
        <f>'Projections and Revisions'!L240</f>
        <v>-100.38100000000009</v>
      </c>
      <c r="E77" s="85">
        <f>'Projections and Revisions'!M240</f>
        <v>-136.86900000000014</v>
      </c>
      <c r="F77" s="85">
        <f>'Projections and Revisions'!N240</f>
        <v>-155.1719999999998</v>
      </c>
      <c r="G77" s="86">
        <f>'Projections and Revisions'!O240</f>
        <v>-162.12900000000013</v>
      </c>
    </row>
    <row r="78" spans="1:7" ht="12.75">
      <c r="A78" s="73" t="s">
        <v>43</v>
      </c>
      <c r="B78" s="87">
        <f>'Projections and Revisions'!K269</f>
        <v>-35</v>
      </c>
      <c r="C78" s="87">
        <f>'Projections and Revisions'!L269</f>
        <v>-98.81500000000005</v>
      </c>
      <c r="D78" s="87">
        <f>'Projections and Revisions'!M269</f>
        <v>-133.52200000000016</v>
      </c>
      <c r="E78" s="87">
        <f>'Projections and Revisions'!N269</f>
        <v>-153.0559999999998</v>
      </c>
      <c r="F78" s="87">
        <f>'Projections and Revisions'!O269</f>
        <v>-158.1590000000001</v>
      </c>
      <c r="G78" s="88">
        <f>'Projections and Revisions'!P269</f>
        <v>-167.0050000000001</v>
      </c>
    </row>
    <row r="79" spans="1:7" ht="12.75">
      <c r="A79" s="84" t="s">
        <v>45</v>
      </c>
      <c r="B79" s="85">
        <f>'Projections and Revisions'!L298</f>
        <v>-38.009000000000015</v>
      </c>
      <c r="C79" s="85">
        <f>'Projections and Revisions'!M298</f>
        <v>-66.53800000000001</v>
      </c>
      <c r="D79" s="85">
        <f>'Projections and Revisions'!N298</f>
        <v>-95.17799999999988</v>
      </c>
      <c r="E79" s="85">
        <f>'Projections and Revisions'!O298</f>
        <v>-98.16200000000003</v>
      </c>
      <c r="F79" s="85">
        <f>'Projections and Revisions'!P298</f>
        <v>-106.28300000000013</v>
      </c>
      <c r="G79" s="86">
        <f>'Projections and Revisions'!Q298</f>
        <v>-91.39300000000003</v>
      </c>
    </row>
    <row r="80" spans="1:7" ht="12.75">
      <c r="A80" s="84" t="s">
        <v>48</v>
      </c>
      <c r="B80" s="85">
        <f>'Projections and Revisions'!M327</f>
        <v>3.923999999999978</v>
      </c>
      <c r="C80" s="85">
        <f>'Projections and Revisions'!N327</f>
        <v>-23.49799999999982</v>
      </c>
      <c r="D80" s="85">
        <f>'Projections and Revisions'!O327</f>
        <v>-29.847000000000207</v>
      </c>
      <c r="E80" s="85">
        <f>'Projections and Revisions'!P327</f>
        <v>-32.631000000000085</v>
      </c>
      <c r="F80" s="85">
        <f>'Projections and Revisions'!Q327</f>
        <v>-10.691000000000031</v>
      </c>
      <c r="G80" s="86">
        <f>'Projections and Revisions'!R327</f>
        <v>28.72199999999998</v>
      </c>
    </row>
    <row r="81" spans="1:7" ht="12.75">
      <c r="A81" s="84" t="s">
        <v>51</v>
      </c>
      <c r="B81" s="85">
        <f>'Projections and Revisions'!N356</f>
        <v>11.400000000000091</v>
      </c>
      <c r="C81" s="85">
        <f>'Projections and Revisions'!O356</f>
        <v>17.33499999999981</v>
      </c>
      <c r="D81" s="85">
        <f>'Projections and Revisions'!P356</f>
        <v>17.079999999999927</v>
      </c>
      <c r="E81" s="85">
        <f>'Projections and Revisions'!Q356</f>
        <v>47.735999999999876</v>
      </c>
      <c r="F81" s="85">
        <f>'Projections and Revisions'!R356</f>
        <v>105.99499999999989</v>
      </c>
      <c r="G81" s="86">
        <f>'Projections and Revisions'!S356</f>
        <v>194.48399999999992</v>
      </c>
    </row>
    <row r="82" spans="1:7" ht="12.75">
      <c r="A82" s="84" t="s">
        <v>54</v>
      </c>
      <c r="B82" s="85">
        <f>'Projections and Revisions'!O385</f>
        <v>7.599999999999909</v>
      </c>
      <c r="C82" s="85">
        <f>'Projections and Revisions'!P385</f>
        <v>13.514999999999873</v>
      </c>
      <c r="D82" s="85">
        <f>'Projections and Revisions'!Q385</f>
        <v>44.13099999999986</v>
      </c>
      <c r="E82" s="85">
        <f>'Projections and Revisions'!R385</f>
        <v>101.57600000000002</v>
      </c>
      <c r="F82" s="85">
        <f>'Projections and Revisions'!S385</f>
        <v>180.27099999999996</v>
      </c>
      <c r="G82" s="86">
        <f>'Projections and Revisions'!T385</f>
        <v>208.4346680000001</v>
      </c>
    </row>
    <row r="83" spans="1:7" ht="12.75">
      <c r="A83" s="73" t="s">
        <v>57</v>
      </c>
      <c r="B83" s="87">
        <f>'Projections and Revisions'!P414</f>
        <v>-2.951999999999998</v>
      </c>
      <c r="C83" s="87">
        <f>'Projections and Revisions'!Q414</f>
        <v>35.80899999999997</v>
      </c>
      <c r="D83" s="87">
        <f>'Projections and Revisions'!R414</f>
        <v>104.11500000000001</v>
      </c>
      <c r="E83" s="87">
        <f>'Projections and Revisions'!S414</f>
        <v>187.57600000000002</v>
      </c>
      <c r="F83" s="87">
        <f>'Projections and Revisions'!T414</f>
        <v>217.00866799999994</v>
      </c>
      <c r="G83" s="88">
        <f>'Projections and Revisions'!U414</f>
        <v>347.1593047199999</v>
      </c>
    </row>
    <row r="84" spans="1:7" ht="12.75">
      <c r="A84" s="84" t="s">
        <v>59</v>
      </c>
      <c r="B84" s="85">
        <f>'Projections and Revisions'!Q443</f>
        <v>25.036999999999807</v>
      </c>
      <c r="C84" s="85">
        <f>'Projections and Revisions'!R443</f>
        <v>93.01499999999987</v>
      </c>
      <c r="D84" s="85">
        <f>'Projections and Revisions'!S443</f>
        <v>187.11300000000006</v>
      </c>
      <c r="E84" s="85">
        <f>'Projections and Revisions'!T443</f>
        <v>223.929668</v>
      </c>
      <c r="F84" s="85">
        <f>'Projections and Revisions'!U443</f>
        <v>361.36730472</v>
      </c>
      <c r="G84" s="86">
        <f>'Projections and Revisions'!V443</f>
        <v>333.81454413108486</v>
      </c>
    </row>
    <row r="85" spans="1:7" ht="12.75">
      <c r="A85" s="84" t="s">
        <v>62</v>
      </c>
      <c r="B85" s="85">
        <f>'Projections and Revisions'!R472</f>
        <v>69.88999999999987</v>
      </c>
      <c r="C85" s="85">
        <f>'Projections and Revisions'!S472</f>
        <v>163.66100000000006</v>
      </c>
      <c r="D85" s="85">
        <f>'Projections and Revisions'!T472</f>
        <v>199.39866800000004</v>
      </c>
      <c r="E85" s="85">
        <f>'Projections and Revisions'!U472</f>
        <v>338.04930472</v>
      </c>
      <c r="F85" s="85">
        <f>'Projections and Revisions'!V472</f>
        <v>311.01754413108483</v>
      </c>
      <c r="G85" s="86">
        <f>'Projections and Revisions'!W472</f>
        <v>98.35126841231977</v>
      </c>
    </row>
    <row r="86" spans="1:7" ht="12.75">
      <c r="A86" s="84" t="s">
        <v>65</v>
      </c>
      <c r="B86" s="85">
        <f>'Projections and Revisions'!S501</f>
        <v>56.19599999999991</v>
      </c>
      <c r="C86" s="85">
        <f>'Projections and Revisions'!T501</f>
        <v>97.22266800000011</v>
      </c>
      <c r="D86" s="85">
        <f>'Projections and Revisions'!U501</f>
        <v>240.75230471999998</v>
      </c>
      <c r="E86" s="85">
        <f>'Projections and Revisions'!V501</f>
        <v>221.1675441310847</v>
      </c>
      <c r="F86" s="85">
        <f>'Projections and Revisions'!W501</f>
        <v>10.760268412319874</v>
      </c>
      <c r="G86" s="86">
        <f>'Projections and Revisions'!X501</f>
        <v>-38.72595809578911</v>
      </c>
    </row>
    <row r="87" spans="1:7" ht="12.75">
      <c r="A87" s="84" t="s">
        <v>68</v>
      </c>
      <c r="B87" s="85">
        <f>'Projections and Revisions'!T530</f>
        <v>12.495668000000023</v>
      </c>
      <c r="C87" s="85">
        <f>'Projections and Revisions'!U530</f>
        <v>151.89130471999988</v>
      </c>
      <c r="D87" s="85">
        <f>'Projections and Revisions'!V530</f>
        <v>137.54454413108488</v>
      </c>
      <c r="E87" s="85">
        <f>'Projections and Revisions'!W530</f>
        <v>-76.0827315876802</v>
      </c>
      <c r="F87" s="85">
        <f>'Projections and Revisions'!X530</f>
        <v>-123.39195809578905</v>
      </c>
      <c r="G87" s="86">
        <f>'Projections and Revisions'!Y530</f>
        <v>-33.25992065920036</v>
      </c>
    </row>
    <row r="88" spans="1:7" ht="12.75">
      <c r="A88" s="73" t="s">
        <v>71</v>
      </c>
      <c r="B88" s="87">
        <f>'Projections and Revisions'!U559</f>
        <v>80.10795071999996</v>
      </c>
      <c r="C88" s="87">
        <f>'Projections and Revisions'!V559</f>
        <v>45.52087013108485</v>
      </c>
      <c r="D88" s="87">
        <f>'Projections and Revisions'!W559</f>
        <v>-165.1257395876803</v>
      </c>
      <c r="E88" s="87">
        <f>'Projections and Revisions'!X559</f>
        <v>-211.65496609578895</v>
      </c>
      <c r="F88" s="87">
        <f>'Projections and Revisions'!Y559</f>
        <v>-114.27826265920044</v>
      </c>
      <c r="G88" s="88"/>
    </row>
    <row r="89" spans="1:7" ht="12.75">
      <c r="A89" s="84" t="s">
        <v>74</v>
      </c>
      <c r="B89" s="85">
        <f>'Projections and Revisions'!V588</f>
        <v>-75.993242368236</v>
      </c>
      <c r="C89" s="85">
        <f>'Projections and Revisions'!W588</f>
        <v>-308.24115584511196</v>
      </c>
      <c r="D89" s="85">
        <f>'Projections and Revisions'!X588</f>
        <v>-381.2428781947892</v>
      </c>
      <c r="E89" s="85">
        <f>'Projections and Revisions'!Y588</f>
        <v>-307.82057449579224</v>
      </c>
      <c r="F89" s="85"/>
      <c r="G89" s="86"/>
    </row>
    <row r="90" spans="1:7" ht="12.75">
      <c r="A90" s="84" t="s">
        <v>77</v>
      </c>
      <c r="B90" s="85">
        <f>'Projections and Revisions'!W617</f>
        <v>-86.85902539755307</v>
      </c>
      <c r="C90" s="85">
        <f>'Projections and Revisions'!X617</f>
        <v>-194.48845357581627</v>
      </c>
      <c r="D90" s="85">
        <f>'Projections and Revisions'!Y617</f>
        <v>-163.9941494407076</v>
      </c>
      <c r="E90" s="85"/>
      <c r="F90" s="85"/>
      <c r="G90" s="86"/>
    </row>
    <row r="91" spans="1:7" ht="12.75">
      <c r="A91" s="84" t="s">
        <v>78</v>
      </c>
      <c r="B91" s="85">
        <f>'Projections and Revisions'!X646</f>
        <v>-86.55120803874684</v>
      </c>
      <c r="C91" s="85">
        <f>'Projections and Revisions'!Y646</f>
        <v>-41.70400538836384</v>
      </c>
      <c r="D91" s="85"/>
      <c r="E91" s="85"/>
      <c r="F91" s="85"/>
      <c r="G91" s="86"/>
    </row>
    <row r="92" spans="1:7" ht="12.75">
      <c r="A92" s="84" t="s">
        <v>87</v>
      </c>
      <c r="B92" s="85">
        <f>'Projections and Revisions'!Y675</f>
        <v>59.75999999999999</v>
      </c>
      <c r="C92" s="85"/>
      <c r="D92" s="85"/>
      <c r="E92" s="85"/>
      <c r="F92" s="85"/>
      <c r="G92" s="86"/>
    </row>
    <row r="93" spans="1:7" ht="12.75">
      <c r="A93" s="89"/>
      <c r="B93" s="87"/>
      <c r="C93" s="87"/>
      <c r="D93" s="87"/>
      <c r="E93" s="87"/>
      <c r="F93" s="87"/>
      <c r="G93" s="88"/>
    </row>
    <row r="94" spans="1:7" ht="12.75">
      <c r="A94" s="90"/>
      <c r="B94" s="85"/>
      <c r="C94" s="85"/>
      <c r="D94" s="85"/>
      <c r="E94" s="85"/>
      <c r="F94" s="85"/>
      <c r="G94" s="86"/>
    </row>
    <row r="95" spans="1:7" ht="13.5" thickBot="1">
      <c r="A95" s="91" t="s">
        <v>101</v>
      </c>
      <c r="B95" s="92">
        <f aca="true" t="shared" si="24" ref="B95:G95">AVERAGE(B70:B94)</f>
        <v>0.6945279528462498</v>
      </c>
      <c r="C95" s="92">
        <f t="shared" si="24"/>
        <v>-8.958625998100342</v>
      </c>
      <c r="D95" s="92">
        <f t="shared" si="24"/>
        <v>-17.135250017718704</v>
      </c>
      <c r="E95" s="92">
        <f t="shared" si="24"/>
        <v>-14.895587766408847</v>
      </c>
      <c r="F95" s="92">
        <f t="shared" si="24"/>
        <v>-4.264391341662387</v>
      </c>
      <c r="G95" s="93">
        <f t="shared" si="24"/>
        <v>-7.64728297175471</v>
      </c>
    </row>
    <row r="96" ht="13.5" thickTop="1"/>
    <row r="97" ht="13.5" thickBot="1"/>
    <row r="98" spans="1:7" ht="13.5" thickTop="1">
      <c r="A98" s="83"/>
      <c r="B98" s="63" t="s">
        <v>93</v>
      </c>
      <c r="C98" s="63" t="s">
        <v>94</v>
      </c>
      <c r="D98" s="63" t="s">
        <v>94</v>
      </c>
      <c r="E98" s="63" t="s">
        <v>94</v>
      </c>
      <c r="F98" s="63" t="s">
        <v>94</v>
      </c>
      <c r="G98" s="64" t="s">
        <v>94</v>
      </c>
    </row>
    <row r="99" spans="1:7" ht="12.75">
      <c r="A99" s="65"/>
      <c r="B99" s="33" t="s">
        <v>95</v>
      </c>
      <c r="C99" s="33" t="s">
        <v>95</v>
      </c>
      <c r="D99" s="33" t="s">
        <v>96</v>
      </c>
      <c r="E99" s="33" t="s">
        <v>97</v>
      </c>
      <c r="F99" s="33" t="s">
        <v>98</v>
      </c>
      <c r="G99" s="66" t="s">
        <v>99</v>
      </c>
    </row>
    <row r="100" spans="1:7" ht="12.75">
      <c r="A100" s="67" t="s">
        <v>106</v>
      </c>
      <c r="B100" s="34"/>
      <c r="C100" s="34"/>
      <c r="D100" s="34"/>
      <c r="E100" s="34"/>
      <c r="F100" s="34"/>
      <c r="G100" s="69"/>
    </row>
    <row r="101" spans="1:7" ht="12.75">
      <c r="A101" s="84" t="s">
        <v>6</v>
      </c>
      <c r="B101" s="85">
        <f>'Projections and Revisions'!B38</f>
        <v>-14.599999999999909</v>
      </c>
      <c r="C101" s="85">
        <f>'Projections and Revisions'!C38</f>
        <v>-9.900000000000091</v>
      </c>
      <c r="D101" s="85">
        <f>'Projections and Revisions'!D38</f>
        <v>-4.399999999999977</v>
      </c>
      <c r="E101" s="85">
        <f>'Projections and Revisions'!E38</f>
        <v>-27.299999999999955</v>
      </c>
      <c r="F101" s="85">
        <f>'Projections and Revisions'!F38</f>
        <v>-25.59999999999991</v>
      </c>
      <c r="G101" s="86">
        <f>'Projections and Revisions'!G38</f>
        <v>-26.09999999999991</v>
      </c>
    </row>
    <row r="102" spans="1:7" ht="12.75">
      <c r="A102" s="84" t="s">
        <v>22</v>
      </c>
      <c r="B102" s="85">
        <f>'Projections and Revisions'!D67</f>
        <v>-7.699999999999989</v>
      </c>
      <c r="C102" s="85">
        <f>'Projections and Revisions'!E67</f>
        <v>-13.600000000000023</v>
      </c>
      <c r="D102" s="85">
        <f>'Projections and Revisions'!F67</f>
        <v>-5.800000000000011</v>
      </c>
      <c r="E102" s="85">
        <f>'Projections and Revisions'!G67</f>
        <v>0.8999999999999773</v>
      </c>
      <c r="F102" s="85">
        <f>'Projections and Revisions'!H67</f>
        <v>-1.3000000000000114</v>
      </c>
      <c r="G102" s="86">
        <f>'Projections and Revisions'!I67</f>
        <v>1.6000000000000227</v>
      </c>
    </row>
    <row r="103" spans="1:7" ht="12.75">
      <c r="A103" s="84" t="s">
        <v>25</v>
      </c>
      <c r="B103" s="85">
        <f>'Projections and Revisions'!E96</f>
        <v>-5.600000000000023</v>
      </c>
      <c r="C103" s="85">
        <f>'Projections and Revisions'!F96</f>
        <v>0.19999999999998863</v>
      </c>
      <c r="D103" s="85">
        <f>'Projections and Revisions'!G96</f>
        <v>-1.1000000000000227</v>
      </c>
      <c r="E103" s="85">
        <f>'Projections and Revisions'!H96</f>
        <v>-5.300000000000011</v>
      </c>
      <c r="F103" s="85">
        <f>'Projections and Revisions'!I96</f>
        <v>-7.399999999999977</v>
      </c>
      <c r="G103" s="86">
        <f>'Projections and Revisions'!J96</f>
        <v>-13.800000000000011</v>
      </c>
    </row>
    <row r="104" spans="1:7" ht="12.75">
      <c r="A104" s="73" t="s">
        <v>28</v>
      </c>
      <c r="B104" s="87">
        <f>'Projections and Revisions'!F125</f>
        <v>2.1999999999999886</v>
      </c>
      <c r="C104" s="87">
        <f>'Projections and Revisions'!G125</f>
        <v>10.899999999999977</v>
      </c>
      <c r="D104" s="87">
        <f>'Projections and Revisions'!H125</f>
        <v>4.699999999999989</v>
      </c>
      <c r="E104" s="87">
        <f>'Projections and Revisions'!I125</f>
        <v>7.600000000000023</v>
      </c>
      <c r="F104" s="87">
        <f>'Projections and Revisions'!J125</f>
        <v>3.1999999999999886</v>
      </c>
      <c r="G104" s="88">
        <f>'Projections and Revisions'!K125</f>
        <v>77.59999999999997</v>
      </c>
    </row>
    <row r="105" spans="1:7" ht="12.75">
      <c r="A105" s="84" t="s">
        <v>31</v>
      </c>
      <c r="B105" s="85">
        <f>'Projections and Revisions'!G154</f>
        <v>15.199999999999932</v>
      </c>
      <c r="C105" s="85">
        <f>'Projections and Revisions'!H154</f>
        <v>13.899999999999977</v>
      </c>
      <c r="D105" s="85">
        <f>'Projections and Revisions'!I154</f>
        <v>17.499999999999886</v>
      </c>
      <c r="E105" s="85">
        <f>'Projections and Revisions'!J154</f>
        <v>10.899999999999977</v>
      </c>
      <c r="F105" s="85">
        <f>'Projections and Revisions'!K154</f>
        <v>85.70000000000005</v>
      </c>
      <c r="G105" s="86">
        <f>'Projections and Revisions'!L154</f>
        <v>91.59999999999997</v>
      </c>
    </row>
    <row r="106" spans="1:7" ht="12.75">
      <c r="A106" s="84" t="s">
        <v>84</v>
      </c>
      <c r="B106" s="85">
        <f>'Projections and Revisions'!H183</f>
        <v>-9.800000000000011</v>
      </c>
      <c r="C106" s="85">
        <f>'Projections and Revisions'!I183</f>
        <v>7.5</v>
      </c>
      <c r="D106" s="85">
        <f>'Projections and Revisions'!J183</f>
        <v>-4.5</v>
      </c>
      <c r="E106" s="85">
        <f>'Projections and Revisions'!K183</f>
        <v>64.89999999999998</v>
      </c>
      <c r="F106" s="85">
        <f>'Projections and Revisions'!L183</f>
        <v>67.80000000000007</v>
      </c>
      <c r="G106" s="86">
        <f>'Projections and Revisions'!M183</f>
        <v>78.20000000000005</v>
      </c>
    </row>
    <row r="107" spans="1:7" ht="12.75">
      <c r="A107" s="84" t="s">
        <v>37</v>
      </c>
      <c r="B107" s="85">
        <f>'Projections and Revisions'!I212</f>
        <v>6.300000000000011</v>
      </c>
      <c r="C107" s="85">
        <f>'Projections and Revisions'!J212</f>
        <v>-4.600000000000023</v>
      </c>
      <c r="D107" s="85">
        <f>'Projections and Revisions'!K212</f>
        <v>57.799999999999955</v>
      </c>
      <c r="E107" s="85">
        <f>'Projections and Revisions'!L212</f>
        <v>61.700000000000045</v>
      </c>
      <c r="F107" s="85">
        <f>'Projections and Revisions'!M212</f>
        <v>73.10000000000002</v>
      </c>
      <c r="G107" s="86">
        <f>'Projections and Revisions'!N212</f>
        <v>52</v>
      </c>
    </row>
    <row r="108" spans="1:7" ht="12.75">
      <c r="A108" s="84" t="s">
        <v>85</v>
      </c>
      <c r="B108" s="85">
        <f>'Projections and Revisions'!J241</f>
        <v>-11.200000000000045</v>
      </c>
      <c r="C108" s="85">
        <f>'Projections and Revisions'!K241</f>
        <v>58.39999999999998</v>
      </c>
      <c r="D108" s="85">
        <f>'Projections and Revisions'!L241</f>
        <v>54.89999999999998</v>
      </c>
      <c r="E108" s="85">
        <f>'Projections and Revisions'!M241</f>
        <v>67</v>
      </c>
      <c r="F108" s="85">
        <f>'Projections and Revisions'!N241</f>
        <v>45.59999999999991</v>
      </c>
      <c r="G108" s="86">
        <f>'Projections and Revisions'!O241</f>
        <v>65.10000000000002</v>
      </c>
    </row>
    <row r="109" spans="1:7" ht="12.75">
      <c r="A109" s="73" t="s">
        <v>43</v>
      </c>
      <c r="B109" s="87">
        <f>'Projections and Revisions'!K270</f>
        <v>45.299999999999955</v>
      </c>
      <c r="C109" s="87">
        <f>'Projections and Revisions'!L270</f>
        <v>41.60000000000002</v>
      </c>
      <c r="D109" s="87">
        <f>'Projections and Revisions'!M270</f>
        <v>51.700000000000045</v>
      </c>
      <c r="E109" s="87">
        <f>'Projections and Revisions'!N270</f>
        <v>28.799999999999955</v>
      </c>
      <c r="F109" s="87">
        <f>'Projections and Revisions'!O270</f>
        <v>46.299999999999955</v>
      </c>
      <c r="G109" s="88">
        <f>'Projections and Revisions'!P270</f>
        <v>28.188999999999965</v>
      </c>
    </row>
    <row r="110" spans="1:7" ht="12.75">
      <c r="A110" s="84" t="s">
        <v>45</v>
      </c>
      <c r="B110" s="85">
        <f>'Projections and Revisions'!L299</f>
        <v>-75.39999999999998</v>
      </c>
      <c r="C110" s="85">
        <f>'Projections and Revisions'!M299</f>
        <v>-81.29999999999995</v>
      </c>
      <c r="D110" s="85">
        <f>'Projections and Revisions'!N299</f>
        <v>-44.200000000000045</v>
      </c>
      <c r="E110" s="85">
        <f>'Projections and Revisions'!O299</f>
        <v>-12.700000000000045</v>
      </c>
      <c r="F110" s="85">
        <f>'Projections and Revisions'!P299</f>
        <v>44.188999999999965</v>
      </c>
      <c r="G110" s="86">
        <f>'Projections and Revisions'!Q299</f>
        <v>39.543000000000006</v>
      </c>
    </row>
    <row r="111" spans="1:7" ht="12.75">
      <c r="A111" s="84" t="s">
        <v>48</v>
      </c>
      <c r="B111" s="85">
        <f>'Projections and Revisions'!M328</f>
        <v>-62.299999999999955</v>
      </c>
      <c r="C111" s="85">
        <f>'Projections and Revisions'!N328</f>
        <v>-89.20000000000005</v>
      </c>
      <c r="D111" s="85">
        <f>'Projections and Revisions'!O328</f>
        <v>-44.700000000000045</v>
      </c>
      <c r="E111" s="85">
        <f>'Projections and Revisions'!P328</f>
        <v>-12.811000000000035</v>
      </c>
      <c r="F111" s="85">
        <f>'Projections and Revisions'!Q328</f>
        <v>16.543000000000006</v>
      </c>
      <c r="G111" s="86">
        <f>'Projections and Revisions'!R328</f>
        <v>-32.273000000000025</v>
      </c>
    </row>
    <row r="112" spans="1:7" ht="12.75">
      <c r="A112" s="84" t="s">
        <v>51</v>
      </c>
      <c r="B112" s="85">
        <f>'Projections and Revisions'!N357</f>
        <v>-38.200000000000045</v>
      </c>
      <c r="C112" s="85">
        <f>'Projections and Revisions'!O357</f>
        <v>-37.700000000000045</v>
      </c>
      <c r="D112" s="85">
        <f>'Projections and Revisions'!P357</f>
        <v>-58.811000000000035</v>
      </c>
      <c r="E112" s="85">
        <f>'Projections and Revisions'!Q357</f>
        <v>-39.456999999999994</v>
      </c>
      <c r="F112" s="85">
        <f>'Projections and Revisions'!R357</f>
        <v>-55.273000000000025</v>
      </c>
      <c r="G112" s="86">
        <f>'Projections and Revisions'!S357</f>
        <v>-68.245</v>
      </c>
    </row>
    <row r="113" spans="1:7" ht="12.75">
      <c r="A113" s="84" t="s">
        <v>54</v>
      </c>
      <c r="B113" s="85">
        <f>'Projections and Revisions'!O386</f>
        <v>-15</v>
      </c>
      <c r="C113" s="85">
        <f>'Projections and Revisions'!P386</f>
        <v>-18.311000000000035</v>
      </c>
      <c r="D113" s="85">
        <f>'Projections and Revisions'!Q386</f>
        <v>-19.057000000000016</v>
      </c>
      <c r="E113" s="85">
        <f>'Projections and Revisions'!R386</f>
        <v>-57.173</v>
      </c>
      <c r="F113" s="85">
        <f>'Projections and Revisions'!S386</f>
        <v>-70.94499999999994</v>
      </c>
      <c r="G113" s="86">
        <f>'Projections and Revisions'!T386</f>
        <v>-87.322</v>
      </c>
    </row>
    <row r="114" spans="1:7" ht="12.75">
      <c r="A114" s="73" t="s">
        <v>57</v>
      </c>
      <c r="B114" s="87">
        <f>'Projections and Revisions'!P415</f>
        <v>-14.100000000000023</v>
      </c>
      <c r="C114" s="87">
        <f>'Projections and Revisions'!Q415</f>
        <v>-32.952999999999975</v>
      </c>
      <c r="D114" s="87">
        <f>'Projections and Revisions'!R415</f>
        <v>-63.49000000000001</v>
      </c>
      <c r="E114" s="87">
        <f>'Projections and Revisions'!S415</f>
        <v>-74.37799999999993</v>
      </c>
      <c r="F114" s="87">
        <f>'Projections and Revisions'!T415</f>
        <v>-91.20100000000002</v>
      </c>
      <c r="G114" s="88">
        <f>'Projections and Revisions'!U415</f>
        <v>-115.75299999999993</v>
      </c>
    </row>
    <row r="115" spans="1:7" ht="12.75">
      <c r="A115" s="84" t="s">
        <v>59</v>
      </c>
      <c r="B115" s="85">
        <f>'Projections and Revisions'!Q444</f>
        <v>-12.967999999999961</v>
      </c>
      <c r="C115" s="85">
        <f>'Projections and Revisions'!R444</f>
        <v>-42.51099999999997</v>
      </c>
      <c r="D115" s="85">
        <f>'Projections and Revisions'!S444</f>
        <v>-66.39999999999998</v>
      </c>
      <c r="E115" s="85">
        <f>'Projections and Revisions'!T444</f>
        <v>-75.22000000000003</v>
      </c>
      <c r="F115" s="85">
        <f>'Projections and Revisions'!U444</f>
        <v>-94.77399999999989</v>
      </c>
      <c r="G115" s="86">
        <f>'Projections and Revisions'!V444</f>
        <v>-112.62300000000016</v>
      </c>
    </row>
    <row r="116" spans="1:7" ht="12.75">
      <c r="A116" s="84" t="s">
        <v>62</v>
      </c>
      <c r="B116" s="85">
        <f>'Projections and Revisions'!R473</f>
        <v>-28.600000000000023</v>
      </c>
      <c r="C116" s="85">
        <f>'Projections and Revisions'!S473</f>
        <v>-32.726</v>
      </c>
      <c r="D116" s="85">
        <f>'Projections and Revisions'!T473</f>
        <v>-51.58400000000006</v>
      </c>
      <c r="E116" s="85">
        <f>'Projections and Revisions'!U473</f>
        <v>-77.03700000000003</v>
      </c>
      <c r="F116" s="85">
        <f>'Projections and Revisions'!V473</f>
        <v>-84.44100000000014</v>
      </c>
      <c r="G116" s="86">
        <f>'Projections and Revisions'!W473</f>
        <v>-42.69800000000009</v>
      </c>
    </row>
    <row r="117" spans="1:7" ht="12.75">
      <c r="A117" s="84" t="s">
        <v>65</v>
      </c>
      <c r="B117" s="85">
        <f>'Projections and Revisions'!S502</f>
        <v>-11.225999999999999</v>
      </c>
      <c r="C117" s="85">
        <f>'Projections and Revisions'!T502</f>
        <v>-24.184000000000083</v>
      </c>
      <c r="D117" s="85">
        <f>'Projections and Revisions'!U502</f>
        <v>-48.03699999999992</v>
      </c>
      <c r="E117" s="85">
        <f>'Projections and Revisions'!V502</f>
        <v>-50.014999999999986</v>
      </c>
      <c r="F117" s="85">
        <f>'Projections and Revisions'!W502</f>
        <v>-6.897999999999911</v>
      </c>
      <c r="G117" s="86">
        <f>'Projections and Revisions'!X502</f>
        <v>-33.778999999999996</v>
      </c>
    </row>
    <row r="118" spans="1:7" ht="12.75">
      <c r="A118" s="84" t="s">
        <v>68</v>
      </c>
      <c r="B118" s="85">
        <f>'Projections and Revisions'!T531</f>
        <v>-2.7000000000000455</v>
      </c>
      <c r="C118" s="85">
        <f>'Projections and Revisions'!U531</f>
        <v>-19.82899999999995</v>
      </c>
      <c r="D118" s="85">
        <f>'Projections and Revisions'!V531</f>
        <v>-16.8660000000001</v>
      </c>
      <c r="E118" s="85">
        <f>'Projections and Revisions'!W531</f>
        <v>22.618999999999915</v>
      </c>
      <c r="F118" s="85">
        <f>'Projections and Revisions'!X531</f>
        <v>7.608999999999924</v>
      </c>
      <c r="G118" s="86">
        <f>'Projections and Revisions'!Y531</f>
        <v>-4.685999999999922</v>
      </c>
    </row>
    <row r="119" spans="1:7" ht="12.75">
      <c r="A119" s="73" t="s">
        <v>71</v>
      </c>
      <c r="B119" s="87">
        <f>'Projections and Revisions'!U560</f>
        <v>-7.850999999999999</v>
      </c>
      <c r="C119" s="87">
        <f>'Projections and Revisions'!V560</f>
        <v>-0.05000000000006821</v>
      </c>
      <c r="D119" s="87">
        <f>'Projections and Revisions'!W560</f>
        <v>41.585000000000036</v>
      </c>
      <c r="E119" s="87">
        <f>'Projections and Revisions'!X560</f>
        <v>38.01099999999997</v>
      </c>
      <c r="F119" s="87">
        <f>'Projections and Revisions'!Y560</f>
        <v>23.57400000000007</v>
      </c>
      <c r="G119" s="88"/>
    </row>
    <row r="120" spans="1:7" ht="12.75">
      <c r="A120" s="84" t="s">
        <v>74</v>
      </c>
      <c r="B120" s="85">
        <f>'Projections and Revisions'!V589</f>
        <v>-5.841000000000122</v>
      </c>
      <c r="C120" s="85">
        <f>'Projections and Revisions'!W589</f>
        <v>22.807999999999993</v>
      </c>
      <c r="D120" s="85">
        <f>'Projections and Revisions'!X589</f>
        <v>25.93100000000004</v>
      </c>
      <c r="E120" s="85">
        <f>'Projections and Revisions'!Y589</f>
        <v>6.329999999999927</v>
      </c>
      <c r="F120" s="85"/>
      <c r="G120" s="86"/>
    </row>
    <row r="121" spans="1:7" ht="12.75">
      <c r="A121" s="84" t="s">
        <v>77</v>
      </c>
      <c r="B121" s="85">
        <f>'Projections and Revisions'!W618</f>
        <v>-4.744999999999891</v>
      </c>
      <c r="C121" s="85">
        <f>'Projections and Revisions'!X618</f>
        <v>0.3309999999999036</v>
      </c>
      <c r="D121" s="85">
        <f>'Projections and Revisions'!Y618</f>
        <v>20.036000000000058</v>
      </c>
      <c r="E121" s="85"/>
      <c r="F121" s="85"/>
      <c r="G121" s="86"/>
    </row>
    <row r="122" spans="1:7" ht="12.75">
      <c r="A122" s="84" t="s">
        <v>78</v>
      </c>
      <c r="B122" s="85">
        <f>'Projections and Revisions'!X647</f>
        <v>-9.496000000000095</v>
      </c>
      <c r="C122" s="85">
        <f>'Projections and Revisions'!Y647</f>
        <v>-6.270999999999958</v>
      </c>
      <c r="D122" s="85"/>
      <c r="E122" s="85"/>
      <c r="F122" s="85"/>
      <c r="G122" s="86"/>
    </row>
    <row r="123" spans="1:7" ht="12.75">
      <c r="A123" s="84" t="s">
        <v>87</v>
      </c>
      <c r="B123" s="85">
        <f>'Projections and Revisions'!Y676</f>
        <v>-5.065000000000055</v>
      </c>
      <c r="C123" s="85"/>
      <c r="D123" s="85"/>
      <c r="E123" s="85"/>
      <c r="F123" s="85"/>
      <c r="G123" s="86"/>
    </row>
    <row r="124" spans="1:7" ht="12.75">
      <c r="A124" s="89"/>
      <c r="B124" s="87"/>
      <c r="C124" s="87"/>
      <c r="D124" s="87"/>
      <c r="E124" s="87"/>
      <c r="F124" s="87"/>
      <c r="G124" s="88"/>
    </row>
    <row r="125" spans="1:7" ht="12.75">
      <c r="A125" s="90"/>
      <c r="B125" s="85"/>
      <c r="C125" s="85"/>
      <c r="D125" s="85"/>
      <c r="E125" s="85"/>
      <c r="F125" s="85"/>
      <c r="G125" s="86"/>
    </row>
    <row r="126" spans="1:7" ht="13.5" thickBot="1">
      <c r="A126" s="91" t="s">
        <v>101</v>
      </c>
      <c r="B126" s="92">
        <f aca="true" t="shared" si="25" ref="B126:G126">AVERAGE(B101:B125)</f>
        <v>-11.886608695652185</v>
      </c>
      <c r="C126" s="92">
        <f t="shared" si="25"/>
        <v>-11.704363636363654</v>
      </c>
      <c r="D126" s="92">
        <f t="shared" si="25"/>
        <v>-7.371095238095249</v>
      </c>
      <c r="E126" s="92">
        <f t="shared" si="25"/>
        <v>-6.131550000000013</v>
      </c>
      <c r="F126" s="92">
        <f t="shared" si="25"/>
        <v>-1.2745789473684142</v>
      </c>
      <c r="G126" s="93">
        <f t="shared" si="25"/>
        <v>-5.7470555555555585</v>
      </c>
    </row>
    <row r="127" ht="13.5" thickTop="1"/>
  </sheetData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97" customWidth="1"/>
    <col min="2" max="2" width="16.00390625" style="96" customWidth="1"/>
    <col min="3" max="21" width="6.7109375" style="96" customWidth="1"/>
    <col min="22" max="16384" width="9.140625" style="96" customWidth="1"/>
  </cols>
  <sheetData>
    <row r="1" ht="17.25">
      <c r="A1" s="37" t="s">
        <v>129</v>
      </c>
    </row>
    <row r="2" ht="12.75">
      <c r="A2" s="96" t="s">
        <v>131</v>
      </c>
    </row>
    <row r="4" spans="1:21" s="97" customFormat="1" ht="25.5" customHeight="1">
      <c r="A4" s="113" t="s">
        <v>127</v>
      </c>
      <c r="B4" s="113" t="s">
        <v>130</v>
      </c>
      <c r="C4" s="98" t="s">
        <v>128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2.75">
      <c r="A5" s="114"/>
      <c r="B5" s="114"/>
      <c r="C5" s="101">
        <v>5</v>
      </c>
      <c r="D5" s="102">
        <f aca="true" t="shared" si="0" ref="D5:U5">C5+5</f>
        <v>10</v>
      </c>
      <c r="E5" s="102">
        <f t="shared" si="0"/>
        <v>15</v>
      </c>
      <c r="F5" s="102">
        <f t="shared" si="0"/>
        <v>20</v>
      </c>
      <c r="G5" s="102">
        <f t="shared" si="0"/>
        <v>25</v>
      </c>
      <c r="H5" s="102">
        <f t="shared" si="0"/>
        <v>30</v>
      </c>
      <c r="I5" s="102">
        <f t="shared" si="0"/>
        <v>35</v>
      </c>
      <c r="J5" s="102">
        <f t="shared" si="0"/>
        <v>40</v>
      </c>
      <c r="K5" s="102">
        <f t="shared" si="0"/>
        <v>45</v>
      </c>
      <c r="L5" s="102">
        <f t="shared" si="0"/>
        <v>50</v>
      </c>
      <c r="M5" s="102">
        <f t="shared" si="0"/>
        <v>55</v>
      </c>
      <c r="N5" s="102">
        <f t="shared" si="0"/>
        <v>60</v>
      </c>
      <c r="O5" s="102">
        <f t="shared" si="0"/>
        <v>65</v>
      </c>
      <c r="P5" s="102">
        <f t="shared" si="0"/>
        <v>70</v>
      </c>
      <c r="Q5" s="102">
        <f t="shared" si="0"/>
        <v>75</v>
      </c>
      <c r="R5" s="102">
        <f t="shared" si="0"/>
        <v>80</v>
      </c>
      <c r="S5" s="102">
        <f t="shared" si="0"/>
        <v>85</v>
      </c>
      <c r="T5" s="102">
        <f t="shared" si="0"/>
        <v>90</v>
      </c>
      <c r="U5" s="103">
        <f t="shared" si="0"/>
        <v>95</v>
      </c>
    </row>
    <row r="6" spans="1:21" ht="12.75">
      <c r="A6" s="104">
        <f aca="true" t="shared" si="1" ref="A6:A25">A7-1</f>
        <v>1989</v>
      </c>
      <c r="B6" s="105">
        <v>-2.8223707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1:21" ht="12.75">
      <c r="A7" s="104">
        <f t="shared" si="1"/>
        <v>1990</v>
      </c>
      <c r="B7" s="105">
        <v>-3.8556376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1:21" ht="12.75">
      <c r="A8" s="104">
        <f t="shared" si="1"/>
        <v>1991</v>
      </c>
      <c r="B8" s="105">
        <v>-4.5385921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/>
    </row>
    <row r="9" spans="1:21" ht="12.75">
      <c r="A9" s="104">
        <f t="shared" si="1"/>
        <v>1992</v>
      </c>
      <c r="B9" s="105">
        <v>-4.6529955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</row>
    <row r="10" spans="1:21" ht="12.75">
      <c r="A10" s="104">
        <f t="shared" si="1"/>
        <v>1993</v>
      </c>
      <c r="B10" s="105">
        <v>-3.8776455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7"/>
    </row>
    <row r="11" spans="1:21" ht="12.75">
      <c r="A11" s="104">
        <f t="shared" si="1"/>
        <v>1994</v>
      </c>
      <c r="B11" s="105">
        <v>-2.918487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/>
    </row>
    <row r="12" spans="1:21" ht="12.75">
      <c r="A12" s="104">
        <f t="shared" si="1"/>
        <v>1995</v>
      </c>
      <c r="B12" s="105">
        <v>-2.2385027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</row>
    <row r="13" spans="1:21" ht="12.75">
      <c r="A13" s="104">
        <f t="shared" si="1"/>
        <v>1996</v>
      </c>
      <c r="B13" s="105">
        <v>-1.3962338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</row>
    <row r="14" spans="1:21" ht="12.75">
      <c r="A14" s="104">
        <f>A15-1</f>
        <v>1997</v>
      </c>
      <c r="B14" s="105">
        <v>-0.26821798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</row>
    <row r="15" spans="1:21" ht="12.75">
      <c r="A15" s="104">
        <f t="shared" si="1"/>
        <v>1998</v>
      </c>
      <c r="B15" s="105">
        <v>0.80234631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</row>
    <row r="16" spans="1:21" ht="12.75">
      <c r="A16" s="104">
        <f t="shared" si="1"/>
        <v>1999</v>
      </c>
      <c r="B16" s="105">
        <v>1.3757313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</row>
    <row r="17" spans="1:21" ht="12.75">
      <c r="A17" s="104">
        <f t="shared" si="1"/>
        <v>2000</v>
      </c>
      <c r="B17" s="105">
        <v>2.4354557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</row>
    <row r="18" spans="1:21" ht="12.75">
      <c r="A18" s="104">
        <f t="shared" si="1"/>
        <v>2001</v>
      </c>
      <c r="B18" s="105">
        <v>1.2666685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</row>
    <row r="19" spans="1:21" ht="12.75">
      <c r="A19" s="104">
        <f t="shared" si="1"/>
        <v>2002</v>
      </c>
      <c r="B19" s="105">
        <v>-1.5188598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7"/>
    </row>
    <row r="20" spans="1:21" ht="12.75">
      <c r="A20" s="104">
        <f t="shared" si="1"/>
        <v>2003</v>
      </c>
      <c r="B20" s="105">
        <v>-3.4607728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</row>
    <row r="21" spans="1:21" ht="12.75">
      <c r="A21" s="104">
        <f t="shared" si="1"/>
        <v>2004</v>
      </c>
      <c r="B21" s="105">
        <v>-3.569609</v>
      </c>
      <c r="C21" s="106">
        <v>-3.569609</v>
      </c>
      <c r="D21" s="106">
        <v>-3.569609</v>
      </c>
      <c r="E21" s="106">
        <v>-3.569609</v>
      </c>
      <c r="F21" s="106">
        <v>-3.569609</v>
      </c>
      <c r="G21" s="106">
        <v>-3.569609</v>
      </c>
      <c r="H21" s="106">
        <v>-3.569609</v>
      </c>
      <c r="I21" s="106">
        <v>-3.569609</v>
      </c>
      <c r="J21" s="106">
        <v>-3.569609</v>
      </c>
      <c r="K21" s="106">
        <v>-3.569609</v>
      </c>
      <c r="L21" s="106">
        <v>-3.569609</v>
      </c>
      <c r="M21" s="106">
        <v>-3.569609</v>
      </c>
      <c r="N21" s="106">
        <v>-3.569609</v>
      </c>
      <c r="O21" s="106">
        <v>-3.569609</v>
      </c>
      <c r="P21" s="106">
        <v>-3.569609</v>
      </c>
      <c r="Q21" s="106">
        <v>-3.569609</v>
      </c>
      <c r="R21" s="106">
        <v>-3.569609</v>
      </c>
      <c r="S21" s="106">
        <v>-3.569609</v>
      </c>
      <c r="T21" s="106">
        <v>-3.569609</v>
      </c>
      <c r="U21" s="107">
        <v>-3.569609</v>
      </c>
    </row>
    <row r="22" spans="1:21" ht="12.75">
      <c r="A22" s="104">
        <f t="shared" si="1"/>
        <v>2005</v>
      </c>
      <c r="B22" s="105">
        <v>-3.007589</v>
      </c>
      <c r="C22" s="106">
        <v>-4.2398469</v>
      </c>
      <c r="D22" s="106">
        <v>-3.9676757</v>
      </c>
      <c r="E22" s="106">
        <v>-3.7840431</v>
      </c>
      <c r="F22" s="106">
        <v>-3.6380977</v>
      </c>
      <c r="G22" s="106">
        <v>-3.5128895</v>
      </c>
      <c r="H22" s="106">
        <v>-3.4004487</v>
      </c>
      <c r="I22" s="106">
        <v>-3.2962556</v>
      </c>
      <c r="J22" s="106">
        <v>-3.1973864</v>
      </c>
      <c r="K22" s="106">
        <v>-3.1017294</v>
      </c>
      <c r="L22" s="106">
        <v>-3.007589</v>
      </c>
      <c r="M22" s="106">
        <v>-2.9134486</v>
      </c>
      <c r="N22" s="106">
        <v>-2.8177916</v>
      </c>
      <c r="O22" s="106">
        <v>-2.7189225</v>
      </c>
      <c r="P22" s="106">
        <v>-2.6147293</v>
      </c>
      <c r="Q22" s="106">
        <v>-2.5022885</v>
      </c>
      <c r="R22" s="106">
        <v>-2.3770804</v>
      </c>
      <c r="S22" s="106">
        <v>-2.231135</v>
      </c>
      <c r="T22" s="106">
        <v>-2.0475023</v>
      </c>
      <c r="U22" s="107">
        <v>-1.7753311</v>
      </c>
    </row>
    <row r="23" spans="1:21" ht="12.75">
      <c r="A23" s="104">
        <f t="shared" si="1"/>
        <v>2006</v>
      </c>
      <c r="B23" s="105">
        <v>-2.2871883</v>
      </c>
      <c r="C23" s="106">
        <v>-4.46</v>
      </c>
      <c r="D23" s="106">
        <v>-3.9883542</v>
      </c>
      <c r="E23" s="106">
        <v>-3.6629778</v>
      </c>
      <c r="F23" s="106">
        <v>-3.4043789</v>
      </c>
      <c r="G23" s="106">
        <v>-3.1825241</v>
      </c>
      <c r="H23" s="106">
        <v>-2.9832916</v>
      </c>
      <c r="I23" s="106">
        <v>-2.798673</v>
      </c>
      <c r="J23" s="106">
        <v>-2.623488</v>
      </c>
      <c r="K23" s="106">
        <v>-2.4539945</v>
      </c>
      <c r="L23" s="106">
        <v>-2.2871883</v>
      </c>
      <c r="M23" s="106">
        <v>-2.120382</v>
      </c>
      <c r="N23" s="106">
        <v>-1.9508885</v>
      </c>
      <c r="O23" s="106">
        <v>-1.7757035</v>
      </c>
      <c r="P23" s="106">
        <v>-1.5910849</v>
      </c>
      <c r="Q23" s="106">
        <v>-1.3918525</v>
      </c>
      <c r="R23" s="106">
        <v>-1.1699976</v>
      </c>
      <c r="S23" s="106">
        <v>-0.91139874</v>
      </c>
      <c r="T23" s="106">
        <v>-0.58602229</v>
      </c>
      <c r="U23" s="107">
        <v>-0.10376537</v>
      </c>
    </row>
    <row r="24" spans="1:21" ht="12.75">
      <c r="A24" s="104">
        <f t="shared" si="1"/>
        <v>2007</v>
      </c>
      <c r="B24" s="105">
        <v>-1.9219398</v>
      </c>
      <c r="C24" s="106">
        <v>-5.0191941</v>
      </c>
      <c r="D24" s="106">
        <v>-4.3350975</v>
      </c>
      <c r="E24" s="106">
        <v>-3.8735407</v>
      </c>
      <c r="F24" s="106">
        <v>-3.50671</v>
      </c>
      <c r="G24" s="106">
        <v>-3.1920019</v>
      </c>
      <c r="H24" s="106">
        <v>-2.9093843</v>
      </c>
      <c r="I24" s="106">
        <v>-2.647497</v>
      </c>
      <c r="J24" s="106">
        <v>-2.3989916</v>
      </c>
      <c r="K24" s="106">
        <v>-2.1585597</v>
      </c>
      <c r="L24" s="106">
        <v>-1.9219398</v>
      </c>
      <c r="M24" s="106">
        <v>-1.6853198</v>
      </c>
      <c r="N24" s="106">
        <v>-1.4448879</v>
      </c>
      <c r="O24" s="106">
        <v>-1.1963825</v>
      </c>
      <c r="P24" s="106">
        <v>-0.93449518</v>
      </c>
      <c r="Q24" s="106">
        <v>-0.6518776</v>
      </c>
      <c r="R24" s="106">
        <v>-0.33716953</v>
      </c>
      <c r="S24" s="106">
        <v>0.029661168</v>
      </c>
      <c r="T24" s="106">
        <v>0.49121795</v>
      </c>
      <c r="U24" s="107">
        <v>1.1753146</v>
      </c>
    </row>
    <row r="25" spans="1:21" ht="12.75">
      <c r="A25" s="104">
        <f t="shared" si="1"/>
        <v>2008</v>
      </c>
      <c r="B25" s="105">
        <v>-1.6436436</v>
      </c>
      <c r="C25" s="106">
        <v>-5.2725497</v>
      </c>
      <c r="D25" s="106">
        <v>-4.4710261</v>
      </c>
      <c r="E25" s="106">
        <v>-3.9302419</v>
      </c>
      <c r="F25" s="106">
        <v>-3.5004438</v>
      </c>
      <c r="G25" s="106">
        <v>-3.1317152</v>
      </c>
      <c r="H25" s="106">
        <v>-2.8005856</v>
      </c>
      <c r="I25" s="106">
        <v>-2.4937447</v>
      </c>
      <c r="J25" s="106">
        <v>-2.2025826</v>
      </c>
      <c r="K25" s="106">
        <v>-1.92088</v>
      </c>
      <c r="L25" s="106">
        <v>-1.6436436</v>
      </c>
      <c r="M25" s="106">
        <v>-1.3664072</v>
      </c>
      <c r="N25" s="106">
        <v>-1.0847046</v>
      </c>
      <c r="O25" s="106">
        <v>-0.79354255</v>
      </c>
      <c r="P25" s="106">
        <v>-0.48670161</v>
      </c>
      <c r="Q25" s="106">
        <v>-0.15557199</v>
      </c>
      <c r="R25" s="106">
        <v>0.21315654</v>
      </c>
      <c r="S25" s="106">
        <v>0.64295468</v>
      </c>
      <c r="T25" s="106">
        <v>1.1837389</v>
      </c>
      <c r="U25" s="107">
        <v>1.9852625</v>
      </c>
    </row>
    <row r="26" spans="1:21" ht="12.75">
      <c r="A26" s="104">
        <f>A27-1</f>
        <v>2009</v>
      </c>
      <c r="B26" s="105">
        <v>-1.3799375</v>
      </c>
      <c r="C26" s="106">
        <v>-5.8247688</v>
      </c>
      <c r="D26" s="106">
        <v>-4.8430301</v>
      </c>
      <c r="E26" s="106">
        <v>-4.1806558</v>
      </c>
      <c r="F26" s="106">
        <v>-3.6542216</v>
      </c>
      <c r="G26" s="106">
        <v>-3.2025879</v>
      </c>
      <c r="H26" s="106">
        <v>-2.797007</v>
      </c>
      <c r="I26" s="106">
        <v>-2.4211758</v>
      </c>
      <c r="J26" s="106">
        <v>-2.0645487</v>
      </c>
      <c r="K26" s="106">
        <v>-1.7195079</v>
      </c>
      <c r="L26" s="106">
        <v>-1.3799375</v>
      </c>
      <c r="M26" s="106">
        <v>-1.0403672</v>
      </c>
      <c r="N26" s="106">
        <v>-0.6953264</v>
      </c>
      <c r="O26" s="106">
        <v>-0.33869934</v>
      </c>
      <c r="P26" s="106">
        <v>0.037131877</v>
      </c>
      <c r="Q26" s="106">
        <v>0.44271285</v>
      </c>
      <c r="R26" s="106">
        <v>0.89434649</v>
      </c>
      <c r="S26" s="106">
        <v>1.4207807</v>
      </c>
      <c r="T26" s="106">
        <v>2.0831551</v>
      </c>
      <c r="U26" s="107">
        <v>3.0648937</v>
      </c>
    </row>
    <row r="27" spans="1:21" ht="12.75">
      <c r="A27" s="108">
        <v>2010</v>
      </c>
      <c r="B27" s="109">
        <v>-1.200781</v>
      </c>
      <c r="C27" s="110">
        <v>-6.4819495</v>
      </c>
      <c r="D27" s="110">
        <v>-5.3154874</v>
      </c>
      <c r="E27" s="110">
        <v>-4.528481</v>
      </c>
      <c r="F27" s="110">
        <v>-3.9029932</v>
      </c>
      <c r="G27" s="110">
        <v>-3.3663804</v>
      </c>
      <c r="H27" s="110">
        <v>-2.8844855</v>
      </c>
      <c r="I27" s="110">
        <v>-2.4379381</v>
      </c>
      <c r="J27" s="110">
        <v>-2.0142083</v>
      </c>
      <c r="K27" s="110">
        <v>-1.6042447</v>
      </c>
      <c r="L27" s="110">
        <v>-1.200781</v>
      </c>
      <c r="M27" s="110">
        <v>-0.79731732</v>
      </c>
      <c r="N27" s="110">
        <v>-0.38735379</v>
      </c>
      <c r="O27" s="110">
        <v>0.036376052</v>
      </c>
      <c r="P27" s="110">
        <v>0.48292348</v>
      </c>
      <c r="Q27" s="110">
        <v>0.96481837</v>
      </c>
      <c r="R27" s="110">
        <v>1.5014312</v>
      </c>
      <c r="S27" s="110">
        <v>2.1269189</v>
      </c>
      <c r="T27" s="110">
        <v>2.9139254</v>
      </c>
      <c r="U27" s="111">
        <v>4.0803875</v>
      </c>
    </row>
    <row r="29" ht="12.75">
      <c r="A29" s="97" t="s">
        <v>132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IRM&amp;TS</cp:lastModifiedBy>
  <cp:lastPrinted>2004-03-11T15:49:51Z</cp:lastPrinted>
  <dcterms:created xsi:type="dcterms:W3CDTF">2003-12-19T15:21:10Z</dcterms:created>
  <dcterms:modified xsi:type="dcterms:W3CDTF">2005-02-18T17:16:52Z</dcterms:modified>
  <cp:category/>
  <cp:version/>
  <cp:contentType/>
  <cp:contentStatus/>
</cp:coreProperties>
</file>